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Kentucky\"/>
    </mc:Choice>
  </mc:AlternateContent>
  <xr:revisionPtr revIDLastSave="7" documentId="8_{176C694F-4020-4344-AA79-6C5B1EA5E2FA}" xr6:coauthVersionLast="36" xr6:coauthVersionMax="36" xr10:uidLastSave="{0732336C-0C82-4B09-A540-12AB4FD2C66A}"/>
  <bookViews>
    <workbookView xWindow="-120" yWindow="-120" windowWidth="29040" windowHeight="15720" xr2:uid="{A35FAFAA-3A44-445C-BAAA-3002DD1ECE94}"/>
  </bookViews>
  <sheets>
    <sheet name="Kentucky 2025" sheetId="1" r:id="rId1"/>
    <sheet name="Adam Patton" sheetId="333" r:id="rId2"/>
    <sheet name="Adam Plummer" sheetId="297" r:id="rId3"/>
    <sheet name="Adien Lee" sheetId="347" r:id="rId4"/>
    <sheet name="Allen Hoagland" sheetId="314" r:id="rId5"/>
    <sheet name="Ann Tucker" sheetId="318" r:id="rId6"/>
    <sheet name="Ben Morris" sheetId="353" r:id="rId7"/>
    <sheet name="Bill Broughton" sheetId="257" r:id="rId8"/>
    <sheet name="Bill Driver" sheetId="330" r:id="rId9"/>
    <sheet name="Bill Smith" sheetId="286" r:id="rId10"/>
    <sheet name="Bob Huth" sheetId="312" r:id="rId11"/>
    <sheet name="Brad Sandy" sheetId="285" r:id="rId12"/>
    <sheet name="Bradley Sage" sheetId="349" r:id="rId13"/>
    <sheet name="Brandon Eversole" sheetId="248" r:id="rId14"/>
    <sheet name="Brandon Hayes" sheetId="283" r:id="rId15"/>
    <sheet name="Brett Cavins" sheetId="251" r:id="rId16"/>
    <sheet name="Brett Higgins" sheetId="371" r:id="rId17"/>
    <sheet name="Brian Oliver" sheetId="325" r:id="rId18"/>
    <sheet name="Carl King" sheetId="327" r:id="rId19"/>
    <sheet name="Carl Turner" sheetId="361" r:id="rId20"/>
    <sheet name="Casey Abell" sheetId="275" r:id="rId21"/>
    <sheet name="Chad Hall" sheetId="358" r:id="rId22"/>
    <sheet name="Charles Miller" sheetId="280" r:id="rId23"/>
    <sheet name="Chase Muse" sheetId="341" r:id="rId24"/>
    <sheet name="Chris Bradley" sheetId="246" r:id="rId25"/>
    <sheet name="Chris Helton" sheetId="344" r:id="rId26"/>
    <sheet name="Chris Workman" sheetId="369" r:id="rId27"/>
    <sheet name="Chuck Barnhart" sheetId="274" r:id="rId28"/>
    <sheet name="Chuck Miller" sheetId="247" r:id="rId29"/>
    <sheet name="Connal Rowe" sheetId="282" r:id="rId30"/>
    <sheet name="Corey Muse" sheetId="336" r:id="rId31"/>
    <sheet name="Courtney Muse" sheetId="380" r:id="rId32"/>
    <sheet name="Damon Thomas" sheetId="337" r:id="rId33"/>
    <sheet name="Darrell Moore" sheetId="278" r:id="rId34"/>
    <sheet name="Darren Herald" sheetId="343" r:id="rId35"/>
    <sheet name="Dave Wethington" sheetId="273" r:id="rId36"/>
    <sheet name="David Bachman" sheetId="313" r:id="rId37"/>
    <sheet name="David Barnes" sheetId="317" r:id="rId38"/>
    <sheet name="David Brooks" sheetId="298" r:id="rId39"/>
    <sheet name="David Charles" sheetId="301" r:id="rId40"/>
    <sheet name="Dennis DeMasters" sheetId="329" r:id="rId41"/>
    <sheet name="Dennis Pruett" sheetId="260" r:id="rId42"/>
    <sheet name="Derrick Tomes" sheetId="338" r:id="rId43"/>
    <sheet name="Dewy Cunnigan" sheetId="322" r:id="rId44"/>
    <sheet name="DJ Lemaster" sheetId="244" r:id="rId45"/>
    <sheet name="Doug Clark" sheetId="348" r:id="rId46"/>
    <sheet name="Dustin Fugate" sheetId="320" r:id="rId47"/>
    <sheet name="Eric Foust" sheetId="289" r:id="rId48"/>
    <sheet name="Frank DeGott" sheetId="264" r:id="rId49"/>
    <sheet name="Foster Arvin" sheetId="265" r:id="rId50"/>
    <sheet name="Greg Smetanko" sheetId="281" r:id="rId51"/>
    <sheet name="Greg Watkins" sheetId="381" r:id="rId52"/>
    <sheet name="Heath Sexton" sheetId="316" r:id="rId53"/>
    <sheet name="H.I. Stroth" sheetId="302" r:id="rId54"/>
    <sheet name="Jacob Rojan" sheetId="352" r:id="rId55"/>
    <sheet name="James McAnelly" sheetId="351" r:id="rId56"/>
    <sheet name="James Parker" sheetId="354" r:id="rId57"/>
    <sheet name="Jason Salsman" sheetId="272" r:id="rId58"/>
    <sheet name="Jeff Boggs" sheetId="307" r:id="rId59"/>
    <sheet name="Jeff Kite" sheetId="365" r:id="rId60"/>
    <sheet name="Jeff Lee" sheetId="294" r:id="rId61"/>
    <sheet name="Jerry Collins" sheetId="368" r:id="rId62"/>
    <sheet name="Jim Mathews" sheetId="252" r:id="rId63"/>
    <sheet name="Joe Happel" sheetId="367" r:id="rId64"/>
    <sheet name="Joe Jarrell" sheetId="299" r:id="rId65"/>
    <sheet name="Joe Rose" sheetId="319" r:id="rId66"/>
    <sheet name="Joe Wells" sheetId="303" r:id="rId67"/>
    <sheet name="John Caudill" sheetId="311" r:id="rId68"/>
    <sheet name="John Derrick" sheetId="372" r:id="rId69"/>
    <sheet name="John Hoagland" sheetId="263" r:id="rId70"/>
    <sheet name="John Moore" sheetId="249" r:id="rId71"/>
    <sheet name="John Mullins" sheetId="255" r:id="rId72"/>
    <sheet name="John Quesinberry" sheetId="379" r:id="rId73"/>
    <sheet name="John Plummer" sheetId="256" r:id="rId74"/>
    <sheet name="John Stapleton" sheetId="267" r:id="rId75"/>
    <sheet name="John Williams" sheetId="387" r:id="rId76"/>
    <sheet name="Jon Landsaw" sheetId="288" r:id="rId77"/>
    <sheet name="Josh Franks" sheetId="296" r:id="rId78"/>
    <sheet name="Jud Denniston" sheetId="254" r:id="rId79"/>
    <sheet name="Justin Colville" sheetId="345" r:id="rId80"/>
    <sheet name="Justin Lowe" sheetId="360" r:id="rId81"/>
    <sheet name="Kenny Huth" sheetId="271" r:id="rId82"/>
    <sheet name="Kevin Azbill" sheetId="384" r:id="rId83"/>
    <sheet name="Krissie Driver" sheetId="332" r:id="rId84"/>
    <sheet name="Kyle Banks" sheetId="342" r:id="rId85"/>
    <sheet name="Larry Duncan" sheetId="259" r:id="rId86"/>
    <sheet name="Marc Hanlon" sheetId="315" r:id="rId87"/>
    <sheet name="Mark Gray" sheetId="321" r:id="rId88"/>
    <sheet name="Mark Haley" sheetId="385" r:id="rId89"/>
    <sheet name="Mark Parmenter" sheetId="295" r:id="rId90"/>
    <sheet name="Marvin Batliner" sheetId="270" r:id="rId91"/>
    <sheet name="Matt Dixon" sheetId="378" r:id="rId92"/>
    <sheet name="Matt Parmenter" sheetId="292" r:id="rId93"/>
    <sheet name="Max Dixon" sheetId="373" r:id="rId94"/>
    <sheet name="Mike Blackard" sheetId="309" r:id="rId95"/>
    <sheet name="Mike Conley" sheetId="335" r:id="rId96"/>
    <sheet name="Mike Gross" sheetId="238" r:id="rId97"/>
    <sheet name="Mike Moore" sheetId="279" r:id="rId98"/>
    <sheet name="Mike Mosbey" sheetId="305" r:id="rId99"/>
    <sheet name="Paul Browne" sheetId="364" r:id="rId100"/>
    <sheet name="Paul Hanlon" sheetId="287" r:id="rId101"/>
    <sheet name="Phil Nichols" sheetId="277" r:id="rId102"/>
    <sheet name="Pit Connelly" sheetId="374" r:id="rId103"/>
    <sheet name="Randy Johnson" sheetId="293" r:id="rId104"/>
    <sheet name="Randy Thomas" sheetId="334" r:id="rId105"/>
    <sheet name="Rick Eldridge" sheetId="339" r:id="rId106"/>
    <sheet name="Ricky Finch" sheetId="328" r:id="rId107"/>
    <sheet name="Rod Patterson" sheetId="323" r:id="rId108"/>
    <sheet name="Ron Anderson" sheetId="376" r:id="rId109"/>
    <sheet name="Ross Reasor" sheetId="310" r:id="rId110"/>
    <sheet name="Roy Peabody" sheetId="291" r:id="rId111"/>
    <sheet name="Ryan Lee" sheetId="346" r:id="rId112"/>
    <sheet name="Scott Musick" sheetId="326" r:id="rId113"/>
    <sheet name="Scott Spencer" sheetId="340" r:id="rId114"/>
    <sheet name="Shane Hatfield" sheetId="357" r:id="rId115"/>
    <sheet name="Shawn Hudson" sheetId="366" r:id="rId116"/>
    <sheet name="Stanley Canter" sheetId="355" r:id="rId117"/>
    <sheet name="Sterling Martin" sheetId="268" r:id="rId118"/>
    <sheet name="Steve Bates" sheetId="356" r:id="rId119"/>
    <sheet name="Steve DuVall" sheetId="269" r:id="rId120"/>
    <sheet name="Stuart Thomas" sheetId="290" r:id="rId121"/>
    <sheet name="Tao Irtz" sheetId="250" r:id="rId122"/>
    <sheet name="Terry Estes" sheetId="382" r:id="rId123"/>
    <sheet name="Terry Johnson" sheetId="377" r:id="rId124"/>
    <sheet name="Terry Reynolds" sheetId="262" r:id="rId125"/>
    <sheet name="Terry Whitt" sheetId="266" r:id="rId126"/>
    <sheet name="Thomas Bausch" sheetId="383" r:id="rId127"/>
    <sheet name="Tim Brown" sheetId="306" r:id="rId128"/>
    <sheet name="Tim Conway" sheetId="370" r:id="rId129"/>
    <sheet name="Tim Moore" sheetId="375" r:id="rId130"/>
    <sheet name="Todd Lyons" sheetId="276" r:id="rId131"/>
    <sheet name="Tom Ballinger" sheetId="304" r:id="rId132"/>
    <sheet name="Tom Brooks" sheetId="284" r:id="rId133"/>
    <sheet name="Tom Downton Jr" sheetId="362" r:id="rId134"/>
    <sheet name="Tony Kaiser" sheetId="261" r:id="rId135"/>
    <sheet name="Tony Kautz" sheetId="359" r:id="rId136"/>
    <sheet name="Tyler Hart" sheetId="324" r:id="rId137"/>
    <sheet name="Tyler Price" sheetId="253" r:id="rId138"/>
    <sheet name="Tyler Soto" sheetId="331" r:id="rId139"/>
    <sheet name="Wally Smallwood" sheetId="300" r:id="rId140"/>
    <sheet name="Waylon Chandler" sheetId="308" r:id="rId141"/>
    <sheet name="Wayne McMillen" sheetId="258" r:id="rId142"/>
  </sheets>
  <externalReferences>
    <externalReference r:id="rId143"/>
    <externalReference r:id="rId144"/>
    <externalReference r:id="rId145"/>
    <externalReference r:id="rId146"/>
    <externalReference r:id="rId147"/>
  </externalReferences>
  <definedNames>
    <definedName name="_xlnm._FilterDatabase" localSheetId="0" hidden="1">'Kentucky 2025'!$C$61:$I$61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3" i="1" l="1"/>
  <c r="H103" i="1"/>
  <c r="G103" i="1"/>
  <c r="F103" i="1"/>
  <c r="E103" i="1"/>
  <c r="D103" i="1"/>
  <c r="U4" i="387"/>
  <c r="T4" i="387"/>
  <c r="R4" i="387"/>
  <c r="Q4" i="387"/>
  <c r="S4" i="387" l="1"/>
  <c r="V4" i="387" s="1"/>
  <c r="I177" i="1"/>
  <c r="H177" i="1"/>
  <c r="G177" i="1"/>
  <c r="F177" i="1"/>
  <c r="E177" i="1"/>
  <c r="D177" i="1"/>
  <c r="U4" i="385"/>
  <c r="T4" i="385"/>
  <c r="R4" i="385"/>
  <c r="S4" i="385" s="1"/>
  <c r="V4" i="385" s="1"/>
  <c r="Q4" i="385"/>
  <c r="I148" i="1" l="1"/>
  <c r="H148" i="1"/>
  <c r="G148" i="1"/>
  <c r="F148" i="1"/>
  <c r="E148" i="1"/>
  <c r="D148" i="1"/>
  <c r="U4" i="384"/>
  <c r="T4" i="384"/>
  <c r="R4" i="384"/>
  <c r="Q4" i="384"/>
  <c r="V15" i="307"/>
  <c r="V5" i="272"/>
  <c r="V11" i="301"/>
  <c r="S4" i="384" l="1"/>
  <c r="V4" i="384" s="1"/>
  <c r="U61" i="265"/>
  <c r="H136" i="1" s="1"/>
  <c r="T61" i="265"/>
  <c r="G136" i="1" s="1"/>
  <c r="R61" i="265"/>
  <c r="E136" i="1" s="1"/>
  <c r="Q61" i="265"/>
  <c r="D136" i="1" s="1"/>
  <c r="U25" i="282"/>
  <c r="H135" i="1" s="1"/>
  <c r="T25" i="282"/>
  <c r="G135" i="1" s="1"/>
  <c r="R25" i="282"/>
  <c r="E135" i="1" s="1"/>
  <c r="Q25" i="282"/>
  <c r="D135" i="1" s="1"/>
  <c r="S61" i="265" l="1"/>
  <c r="S25" i="282"/>
  <c r="T24" i="269"/>
  <c r="T6" i="299"/>
  <c r="V25" i="282" l="1"/>
  <c r="I135" i="1" s="1"/>
  <c r="F135" i="1"/>
  <c r="V61" i="265"/>
  <c r="I136" i="1" s="1"/>
  <c r="F136" i="1"/>
  <c r="E143" i="1"/>
  <c r="D143" i="1"/>
  <c r="U5" i="383"/>
  <c r="H143" i="1" s="1"/>
  <c r="T5" i="383"/>
  <c r="G143" i="1" s="1"/>
  <c r="R5" i="383"/>
  <c r="Q5" i="383"/>
  <c r="V18" i="298"/>
  <c r="U56" i="246"/>
  <c r="H38" i="1" s="1"/>
  <c r="T56" i="246"/>
  <c r="G38" i="1" s="1"/>
  <c r="R56" i="246"/>
  <c r="Q56" i="246"/>
  <c r="D38" i="1" s="1"/>
  <c r="U11" i="289"/>
  <c r="H98" i="1" s="1"/>
  <c r="T11" i="289"/>
  <c r="G98" i="1" s="1"/>
  <c r="R11" i="289"/>
  <c r="Q11" i="289"/>
  <c r="D98" i="1" s="1"/>
  <c r="T28" i="335"/>
  <c r="T26" i="335"/>
  <c r="T5" i="318"/>
  <c r="A195" i="1"/>
  <c r="A196" i="1" s="1"/>
  <c r="A197" i="1" s="1"/>
  <c r="A198" i="1" s="1"/>
  <c r="A199" i="1" s="1"/>
  <c r="A200" i="1" s="1"/>
  <c r="A201" i="1" s="1"/>
  <c r="A187" i="1"/>
  <c r="A188" i="1" s="1"/>
  <c r="A189" i="1" s="1"/>
  <c r="A190" i="1" s="1"/>
  <c r="A191" i="1" s="1"/>
  <c r="A192" i="1" s="1"/>
  <c r="H198" i="1"/>
  <c r="U5" i="382"/>
  <c r="T5" i="382"/>
  <c r="G198" i="1" s="1"/>
  <c r="R5" i="382"/>
  <c r="E198" i="1" s="1"/>
  <c r="Q5" i="382"/>
  <c r="D198" i="1" s="1"/>
  <c r="I168" i="1"/>
  <c r="H168" i="1"/>
  <c r="G168" i="1"/>
  <c r="F168" i="1"/>
  <c r="E168" i="1"/>
  <c r="D168" i="1"/>
  <c r="U4" i="381"/>
  <c r="T4" i="381"/>
  <c r="R4" i="381"/>
  <c r="Q4" i="381"/>
  <c r="I165" i="1"/>
  <c r="H165" i="1"/>
  <c r="G165" i="1"/>
  <c r="F165" i="1"/>
  <c r="E165" i="1"/>
  <c r="D165" i="1"/>
  <c r="U4" i="380"/>
  <c r="T4" i="380"/>
  <c r="R4" i="380"/>
  <c r="Q4" i="380"/>
  <c r="H159" i="1"/>
  <c r="G159" i="1"/>
  <c r="U5" i="379"/>
  <c r="T5" i="379"/>
  <c r="R5" i="379"/>
  <c r="Q5" i="379"/>
  <c r="D159" i="1" s="1"/>
  <c r="I161" i="1"/>
  <c r="H161" i="1"/>
  <c r="G161" i="1"/>
  <c r="F161" i="1"/>
  <c r="E161" i="1"/>
  <c r="D161" i="1"/>
  <c r="U4" i="378"/>
  <c r="T4" i="378"/>
  <c r="R4" i="378"/>
  <c r="Q4" i="378"/>
  <c r="E151" i="1"/>
  <c r="D151" i="1"/>
  <c r="U5" i="377"/>
  <c r="H151" i="1" s="1"/>
  <c r="T5" i="377"/>
  <c r="G151" i="1" s="1"/>
  <c r="R5" i="377"/>
  <c r="Q5" i="377"/>
  <c r="U12" i="371"/>
  <c r="H108" i="1" s="1"/>
  <c r="T12" i="371"/>
  <c r="G108" i="1" s="1"/>
  <c r="R12" i="371"/>
  <c r="E108" i="1" s="1"/>
  <c r="Q12" i="371"/>
  <c r="D108" i="1" s="1"/>
  <c r="U33" i="335"/>
  <c r="H16" i="1" s="1"/>
  <c r="R33" i="335"/>
  <c r="Q33" i="335"/>
  <c r="D1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I105" i="1"/>
  <c r="H105" i="1"/>
  <c r="G105" i="1"/>
  <c r="F105" i="1"/>
  <c r="E105" i="1"/>
  <c r="D105" i="1"/>
  <c r="U4" i="376"/>
  <c r="T4" i="376"/>
  <c r="R4" i="376"/>
  <c r="S4" i="376" s="1"/>
  <c r="V4" i="376" s="1"/>
  <c r="Q4" i="376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375"/>
  <c r="H158" i="1" s="1"/>
  <c r="T7" i="375"/>
  <c r="G158" i="1" s="1"/>
  <c r="R7" i="375"/>
  <c r="E158" i="1" s="1"/>
  <c r="Q7" i="375"/>
  <c r="D158" i="1" s="1"/>
  <c r="U18" i="344"/>
  <c r="H48" i="1" s="1"/>
  <c r="T18" i="344"/>
  <c r="G48" i="1" s="1"/>
  <c r="R18" i="344"/>
  <c r="E48" i="1" s="1"/>
  <c r="Q18" i="344"/>
  <c r="D48" i="1" s="1"/>
  <c r="U21" i="294"/>
  <c r="H75" i="1" s="1"/>
  <c r="T21" i="294"/>
  <c r="G75" i="1" s="1"/>
  <c r="R21" i="294"/>
  <c r="E75" i="1" s="1"/>
  <c r="Q21" i="294"/>
  <c r="D75" i="1" s="1"/>
  <c r="E95" i="1"/>
  <c r="D95" i="1"/>
  <c r="U4" i="374"/>
  <c r="H95" i="1" s="1"/>
  <c r="T4" i="374"/>
  <c r="G95" i="1" s="1"/>
  <c r="R4" i="374"/>
  <c r="Q4" i="374"/>
  <c r="U27" i="270"/>
  <c r="H194" i="1" s="1"/>
  <c r="T27" i="270"/>
  <c r="G194" i="1" s="1"/>
  <c r="R27" i="270"/>
  <c r="E194" i="1" s="1"/>
  <c r="Q27" i="270"/>
  <c r="D194" i="1" s="1"/>
  <c r="G212" i="1"/>
  <c r="E212" i="1"/>
  <c r="D212" i="1"/>
  <c r="U5" i="373"/>
  <c r="H212" i="1" s="1"/>
  <c r="T5" i="373"/>
  <c r="R5" i="373"/>
  <c r="S5" i="373" s="1"/>
  <c r="Q5" i="373"/>
  <c r="G216" i="1"/>
  <c r="E216" i="1"/>
  <c r="D216" i="1"/>
  <c r="U4" i="372"/>
  <c r="H216" i="1" s="1"/>
  <c r="T4" i="372"/>
  <c r="R4" i="372"/>
  <c r="Q4" i="372"/>
  <c r="H157" i="1"/>
  <c r="E157" i="1"/>
  <c r="H169" i="1"/>
  <c r="E169" i="1"/>
  <c r="U6" i="371"/>
  <c r="H144" i="1" s="1"/>
  <c r="T6" i="371"/>
  <c r="G144" i="1" s="1"/>
  <c r="R6" i="371"/>
  <c r="E144" i="1" s="1"/>
  <c r="Q6" i="371"/>
  <c r="D144" i="1" s="1"/>
  <c r="U4" i="370"/>
  <c r="T4" i="370"/>
  <c r="G157" i="1" s="1"/>
  <c r="R4" i="370"/>
  <c r="Q4" i="370"/>
  <c r="D157" i="1" s="1"/>
  <c r="U11" i="304"/>
  <c r="T11" i="304"/>
  <c r="G169" i="1" s="1"/>
  <c r="R11" i="304"/>
  <c r="Q11" i="304"/>
  <c r="D169" i="1" s="1"/>
  <c r="U58" i="252"/>
  <c r="H126" i="1" s="1"/>
  <c r="T58" i="252"/>
  <c r="G126" i="1" s="1"/>
  <c r="R58" i="252"/>
  <c r="E126" i="1" s="1"/>
  <c r="Q58" i="252"/>
  <c r="D126" i="1" s="1"/>
  <c r="U22" i="261"/>
  <c r="H195" i="1" s="1"/>
  <c r="T22" i="261"/>
  <c r="G195" i="1" s="1"/>
  <c r="R22" i="261"/>
  <c r="E195" i="1" s="1"/>
  <c r="Q22" i="261"/>
  <c r="D195" i="1" s="1"/>
  <c r="H156" i="1"/>
  <c r="G156" i="1"/>
  <c r="E156" i="1"/>
  <c r="E146" i="1"/>
  <c r="I145" i="1"/>
  <c r="H145" i="1"/>
  <c r="G145" i="1"/>
  <c r="F141" i="1"/>
  <c r="H140" i="1"/>
  <c r="G140" i="1"/>
  <c r="E140" i="1"/>
  <c r="D156" i="1"/>
  <c r="U4" i="369"/>
  <c r="T4" i="369"/>
  <c r="R4" i="369"/>
  <c r="Q4" i="369"/>
  <c r="U4" i="368"/>
  <c r="H149" i="1" s="1"/>
  <c r="T4" i="368"/>
  <c r="G149" i="1" s="1"/>
  <c r="R4" i="368"/>
  <c r="E149" i="1" s="1"/>
  <c r="Q4" i="368"/>
  <c r="D149" i="1" s="1"/>
  <c r="D146" i="1"/>
  <c r="U4" i="367"/>
  <c r="H146" i="1" s="1"/>
  <c r="T4" i="367"/>
  <c r="G146" i="1" s="1"/>
  <c r="R4" i="367"/>
  <c r="S4" i="367" s="1"/>
  <c r="Q4" i="367"/>
  <c r="U4" i="366"/>
  <c r="T4" i="366"/>
  <c r="R4" i="366"/>
  <c r="S4" i="366" s="1"/>
  <c r="V4" i="366" s="1"/>
  <c r="Q4" i="366"/>
  <c r="D145" i="1" s="1"/>
  <c r="D141" i="1"/>
  <c r="U4" i="365"/>
  <c r="H141" i="1" s="1"/>
  <c r="T4" i="365"/>
  <c r="G141" i="1" s="1"/>
  <c r="R4" i="365"/>
  <c r="S4" i="365" s="1"/>
  <c r="Q4" i="365"/>
  <c r="D140" i="1"/>
  <c r="U4" i="364"/>
  <c r="T4" i="364"/>
  <c r="R4" i="364"/>
  <c r="Q4" i="364"/>
  <c r="H97" i="1"/>
  <c r="G97" i="1"/>
  <c r="E97" i="1"/>
  <c r="H96" i="1"/>
  <c r="G94" i="1"/>
  <c r="F94" i="1"/>
  <c r="E94" i="1"/>
  <c r="D97" i="1"/>
  <c r="U4" i="362"/>
  <c r="T4" i="362"/>
  <c r="R4" i="362"/>
  <c r="Q4" i="362"/>
  <c r="U4" i="361"/>
  <c r="T4" i="361"/>
  <c r="G96" i="1" s="1"/>
  <c r="R4" i="361"/>
  <c r="E96" i="1" s="1"/>
  <c r="Q4" i="361"/>
  <c r="D96" i="1" s="1"/>
  <c r="D94" i="1"/>
  <c r="U4" i="360"/>
  <c r="H94" i="1" s="1"/>
  <c r="T4" i="360"/>
  <c r="R4" i="360"/>
  <c r="S4" i="360" s="1"/>
  <c r="Q4" i="360"/>
  <c r="U5" i="359"/>
  <c r="H89" i="1" s="1"/>
  <c r="T5" i="359"/>
  <c r="G89" i="1" s="1"/>
  <c r="R5" i="359"/>
  <c r="S5" i="359" s="1"/>
  <c r="V5" i="359" s="1"/>
  <c r="I89" i="1" s="1"/>
  <c r="Q5" i="359"/>
  <c r="D89" i="1" s="1"/>
  <c r="U20" i="270"/>
  <c r="H79" i="1" s="1"/>
  <c r="T20" i="270"/>
  <c r="G79" i="1" s="1"/>
  <c r="R20" i="270"/>
  <c r="E79" i="1" s="1"/>
  <c r="Q20" i="270"/>
  <c r="D79" i="1" s="1"/>
  <c r="H50" i="1"/>
  <c r="G50" i="1"/>
  <c r="H37" i="1"/>
  <c r="F37" i="1"/>
  <c r="I36" i="1"/>
  <c r="H35" i="1"/>
  <c r="D50" i="1"/>
  <c r="U4" i="358"/>
  <c r="T4" i="358"/>
  <c r="R4" i="358"/>
  <c r="E50" i="1" s="1"/>
  <c r="Q4" i="358"/>
  <c r="U4" i="357"/>
  <c r="H44" i="1" s="1"/>
  <c r="T4" i="357"/>
  <c r="G44" i="1" s="1"/>
  <c r="R4" i="357"/>
  <c r="E44" i="1" s="1"/>
  <c r="Q4" i="357"/>
  <c r="D44" i="1" s="1"/>
  <c r="D37" i="1"/>
  <c r="U4" i="356"/>
  <c r="T4" i="356"/>
  <c r="G37" i="1" s="1"/>
  <c r="R4" i="356"/>
  <c r="S4" i="356" s="1"/>
  <c r="Q4" i="356"/>
  <c r="U4" i="355"/>
  <c r="H36" i="1" s="1"/>
  <c r="T4" i="355"/>
  <c r="G36" i="1" s="1"/>
  <c r="R4" i="355"/>
  <c r="S4" i="355" s="1"/>
  <c r="V4" i="355" s="1"/>
  <c r="Q4" i="355"/>
  <c r="D36" i="1" s="1"/>
  <c r="U4" i="354"/>
  <c r="T4" i="354"/>
  <c r="G35" i="1" s="1"/>
  <c r="R4" i="354"/>
  <c r="E35" i="1" s="1"/>
  <c r="Q4" i="354"/>
  <c r="D35" i="1" s="1"/>
  <c r="U23" i="254"/>
  <c r="H43" i="1" s="1"/>
  <c r="T23" i="254"/>
  <c r="G43" i="1" s="1"/>
  <c r="R23" i="254"/>
  <c r="E43" i="1" s="1"/>
  <c r="Q23" i="254"/>
  <c r="D43" i="1" s="1"/>
  <c r="H173" i="1"/>
  <c r="E153" i="1"/>
  <c r="U4" i="353"/>
  <c r="T4" i="353"/>
  <c r="G173" i="1" s="1"/>
  <c r="R4" i="353"/>
  <c r="S4" i="353" s="1"/>
  <c r="V4" i="353" s="1"/>
  <c r="I173" i="1" s="1"/>
  <c r="Q4" i="353"/>
  <c r="D173" i="1" s="1"/>
  <c r="D153" i="1"/>
  <c r="U4" i="352"/>
  <c r="H153" i="1" s="1"/>
  <c r="T4" i="352"/>
  <c r="G153" i="1" s="1"/>
  <c r="R4" i="352"/>
  <c r="Q4" i="352"/>
  <c r="F47" i="1"/>
  <c r="E47" i="1"/>
  <c r="D47" i="1"/>
  <c r="U11" i="292"/>
  <c r="H47" i="1" s="1"/>
  <c r="T11" i="292"/>
  <c r="G47" i="1" s="1"/>
  <c r="R11" i="292"/>
  <c r="S11" i="292" s="1"/>
  <c r="Q11" i="292"/>
  <c r="U16" i="264"/>
  <c r="H30" i="1" s="1"/>
  <c r="T16" i="264"/>
  <c r="G30" i="1" s="1"/>
  <c r="R16" i="264"/>
  <c r="E30" i="1" s="1"/>
  <c r="Q16" i="264"/>
  <c r="D30" i="1" s="1"/>
  <c r="U30" i="255"/>
  <c r="T30" i="255"/>
  <c r="R30" i="255"/>
  <c r="Q30" i="255"/>
  <c r="U8" i="351"/>
  <c r="H72" i="1" s="1"/>
  <c r="T8" i="351"/>
  <c r="G72" i="1" s="1"/>
  <c r="R8" i="351"/>
  <c r="E72" i="1" s="1"/>
  <c r="Q8" i="351"/>
  <c r="D72" i="1" s="1"/>
  <c r="U9" i="349"/>
  <c r="H28" i="1" s="1"/>
  <c r="T9" i="349"/>
  <c r="G28" i="1" s="1"/>
  <c r="R9" i="349"/>
  <c r="E28" i="1" s="1"/>
  <c r="Q9" i="349"/>
  <c r="D28" i="1" s="1"/>
  <c r="U9" i="348"/>
  <c r="H27" i="1" s="1"/>
  <c r="T9" i="348"/>
  <c r="G27" i="1" s="1"/>
  <c r="R9" i="348"/>
  <c r="E27" i="1" s="1"/>
  <c r="Q9" i="348"/>
  <c r="D27" i="1" s="1"/>
  <c r="U13" i="344"/>
  <c r="H188" i="1" s="1"/>
  <c r="T13" i="344"/>
  <c r="G188" i="1" s="1"/>
  <c r="R13" i="344"/>
  <c r="E188" i="1" s="1"/>
  <c r="Q13" i="344"/>
  <c r="D188" i="1" s="1"/>
  <c r="U12" i="279"/>
  <c r="U18" i="312"/>
  <c r="H138" i="1" s="1"/>
  <c r="T18" i="312"/>
  <c r="G138" i="1" s="1"/>
  <c r="R18" i="312"/>
  <c r="Q18" i="312"/>
  <c r="D138" i="1" s="1"/>
  <c r="U5" i="347"/>
  <c r="H179" i="1" s="1"/>
  <c r="T5" i="347"/>
  <c r="G179" i="1" s="1"/>
  <c r="R5" i="347"/>
  <c r="E179" i="1" s="1"/>
  <c r="Q5" i="347"/>
  <c r="D179" i="1" s="1"/>
  <c r="U9" i="346"/>
  <c r="H128" i="1" s="1"/>
  <c r="T9" i="346"/>
  <c r="G128" i="1" s="1"/>
  <c r="R9" i="346"/>
  <c r="Q9" i="346"/>
  <c r="D128" i="1" s="1"/>
  <c r="H55" i="1"/>
  <c r="D49" i="1"/>
  <c r="U4" i="345"/>
  <c r="H49" i="1" s="1"/>
  <c r="T4" i="345"/>
  <c r="G49" i="1" s="1"/>
  <c r="R4" i="345"/>
  <c r="E49" i="1" s="1"/>
  <c r="Q4" i="345"/>
  <c r="U15" i="261"/>
  <c r="T15" i="261"/>
  <c r="G55" i="1" s="1"/>
  <c r="R15" i="261"/>
  <c r="E55" i="1" s="1"/>
  <c r="Q15" i="261"/>
  <c r="D55" i="1" s="1"/>
  <c r="U25" i="293"/>
  <c r="H26" i="1" s="1"/>
  <c r="T25" i="293"/>
  <c r="G26" i="1" s="1"/>
  <c r="R25" i="293"/>
  <c r="E26" i="1" s="1"/>
  <c r="Q25" i="293"/>
  <c r="D26" i="1" s="1"/>
  <c r="U39" i="268"/>
  <c r="H209" i="1" s="1"/>
  <c r="T39" i="268"/>
  <c r="G209" i="1" s="1"/>
  <c r="R39" i="268"/>
  <c r="E209" i="1" s="1"/>
  <c r="Q39" i="268"/>
  <c r="D209" i="1" s="1"/>
  <c r="U4" i="344"/>
  <c r="H154" i="1" s="1"/>
  <c r="T4" i="344"/>
  <c r="G154" i="1" s="1"/>
  <c r="R4" i="344"/>
  <c r="E154" i="1" s="1"/>
  <c r="Q4" i="344"/>
  <c r="D154" i="1" s="1"/>
  <c r="U5" i="343"/>
  <c r="H137" i="1" s="1"/>
  <c r="T5" i="343"/>
  <c r="G137" i="1" s="1"/>
  <c r="R5" i="343"/>
  <c r="E137" i="1" s="1"/>
  <c r="Q5" i="343"/>
  <c r="D137" i="1" s="1"/>
  <c r="H33" i="1"/>
  <c r="U5" i="342"/>
  <c r="T5" i="342"/>
  <c r="G33" i="1" s="1"/>
  <c r="R5" i="342"/>
  <c r="E33" i="1" s="1"/>
  <c r="Q5" i="342"/>
  <c r="D33" i="1" s="1"/>
  <c r="E155" i="1"/>
  <c r="D155" i="1"/>
  <c r="U4" i="341"/>
  <c r="H155" i="1" s="1"/>
  <c r="T4" i="341"/>
  <c r="G155" i="1" s="1"/>
  <c r="R4" i="341"/>
  <c r="S4" i="341" s="1"/>
  <c r="Q4" i="341"/>
  <c r="U6" i="340"/>
  <c r="H83" i="1" s="1"/>
  <c r="T6" i="340"/>
  <c r="G83" i="1" s="1"/>
  <c r="R6" i="340"/>
  <c r="S6" i="340" s="1"/>
  <c r="Q6" i="340"/>
  <c r="D83" i="1" s="1"/>
  <c r="U11" i="312"/>
  <c r="H84" i="1" s="1"/>
  <c r="T11" i="312"/>
  <c r="G84" i="1" s="1"/>
  <c r="R11" i="312"/>
  <c r="E84" i="1" s="1"/>
  <c r="Q11" i="312"/>
  <c r="D84" i="1" s="1"/>
  <c r="E39" i="1"/>
  <c r="D39" i="1"/>
  <c r="U4" i="339"/>
  <c r="H39" i="1" s="1"/>
  <c r="T4" i="339"/>
  <c r="G39" i="1" s="1"/>
  <c r="R4" i="339"/>
  <c r="Q4" i="339"/>
  <c r="D164" i="1"/>
  <c r="U4" i="338"/>
  <c r="H164" i="1" s="1"/>
  <c r="T4" i="338"/>
  <c r="G164" i="1" s="1"/>
  <c r="R4" i="338"/>
  <c r="E164" i="1" s="1"/>
  <c r="Q4" i="338"/>
  <c r="U13" i="310"/>
  <c r="H174" i="1" s="1"/>
  <c r="T13" i="310"/>
  <c r="G174" i="1" s="1"/>
  <c r="R13" i="310"/>
  <c r="E174" i="1" s="1"/>
  <c r="Q13" i="310"/>
  <c r="D174" i="1" s="1"/>
  <c r="U23" i="335"/>
  <c r="H147" i="1" s="1"/>
  <c r="T23" i="335"/>
  <c r="G147" i="1" s="1"/>
  <c r="R23" i="335"/>
  <c r="E147" i="1" s="1"/>
  <c r="Q23" i="335"/>
  <c r="D147" i="1" s="1"/>
  <c r="I106" i="1"/>
  <c r="H106" i="1"/>
  <c r="G106" i="1"/>
  <c r="U4" i="337"/>
  <c r="T4" i="337"/>
  <c r="R4" i="337"/>
  <c r="S4" i="337" s="1"/>
  <c r="V4" i="337" s="1"/>
  <c r="Q4" i="337"/>
  <c r="D106" i="1" s="1"/>
  <c r="U8" i="336"/>
  <c r="H76" i="1" s="1"/>
  <c r="T8" i="336"/>
  <c r="G76" i="1" s="1"/>
  <c r="R8" i="336"/>
  <c r="E76" i="1" s="1"/>
  <c r="Q8" i="336"/>
  <c r="D76" i="1" s="1"/>
  <c r="U17" i="335"/>
  <c r="H68" i="1" s="1"/>
  <c r="T17" i="335"/>
  <c r="G68" i="1" s="1"/>
  <c r="R17" i="335"/>
  <c r="E68" i="1" s="1"/>
  <c r="Q17" i="335"/>
  <c r="D68" i="1" s="1"/>
  <c r="E46" i="1"/>
  <c r="D46" i="1"/>
  <c r="U4" i="334"/>
  <c r="H46" i="1" s="1"/>
  <c r="T4" i="334"/>
  <c r="G46" i="1" s="1"/>
  <c r="R4" i="334"/>
  <c r="S4" i="334" s="1"/>
  <c r="Q4" i="334"/>
  <c r="U8" i="333"/>
  <c r="H133" i="1" s="1"/>
  <c r="T8" i="333"/>
  <c r="G133" i="1" s="1"/>
  <c r="R8" i="333"/>
  <c r="E133" i="1" s="1"/>
  <c r="Q8" i="333"/>
  <c r="D133" i="1" s="1"/>
  <c r="G201" i="1"/>
  <c r="E201" i="1"/>
  <c r="U4" i="332"/>
  <c r="H201" i="1" s="1"/>
  <c r="T4" i="332"/>
  <c r="R4" i="332"/>
  <c r="Q4" i="332"/>
  <c r="D201" i="1" s="1"/>
  <c r="D199" i="1"/>
  <c r="U4" i="331"/>
  <c r="H199" i="1" s="1"/>
  <c r="T4" i="331"/>
  <c r="G199" i="1" s="1"/>
  <c r="R4" i="331"/>
  <c r="S4" i="331" s="1"/>
  <c r="F199" i="1" s="1"/>
  <c r="Q4" i="331"/>
  <c r="U4" i="330"/>
  <c r="H167" i="1" s="1"/>
  <c r="T4" i="330"/>
  <c r="G167" i="1" s="1"/>
  <c r="R4" i="330"/>
  <c r="E167" i="1" s="1"/>
  <c r="Q4" i="330"/>
  <c r="D167" i="1" s="1"/>
  <c r="U17" i="329"/>
  <c r="H64" i="1" s="1"/>
  <c r="T17" i="329"/>
  <c r="G64" i="1" s="1"/>
  <c r="R17" i="329"/>
  <c r="E64" i="1" s="1"/>
  <c r="Q17" i="329"/>
  <c r="D64" i="1" s="1"/>
  <c r="E171" i="1"/>
  <c r="D171" i="1"/>
  <c r="U4" i="328"/>
  <c r="H171" i="1" s="1"/>
  <c r="T4" i="328"/>
  <c r="G171" i="1" s="1"/>
  <c r="R4" i="328"/>
  <c r="Q4" i="328"/>
  <c r="E54" i="1"/>
  <c r="U11" i="323"/>
  <c r="H54" i="1" s="1"/>
  <c r="T11" i="323"/>
  <c r="G54" i="1" s="1"/>
  <c r="R11" i="323"/>
  <c r="Q11" i="323"/>
  <c r="D54" i="1" s="1"/>
  <c r="U38" i="247"/>
  <c r="H208" i="1" s="1"/>
  <c r="T38" i="247"/>
  <c r="G208" i="1" s="1"/>
  <c r="R38" i="247"/>
  <c r="Q38" i="247"/>
  <c r="D208" i="1" s="1"/>
  <c r="U16" i="254"/>
  <c r="H81" i="1" s="1"/>
  <c r="T16" i="254"/>
  <c r="G81" i="1" s="1"/>
  <c r="R16" i="254"/>
  <c r="E81" i="1" s="1"/>
  <c r="Q16" i="254"/>
  <c r="D81" i="1" s="1"/>
  <c r="U14" i="280"/>
  <c r="H91" i="1" s="1"/>
  <c r="T14" i="280"/>
  <c r="G91" i="1" s="1"/>
  <c r="R14" i="280"/>
  <c r="E91" i="1" s="1"/>
  <c r="Q14" i="280"/>
  <c r="D91" i="1" s="1"/>
  <c r="U22" i="244"/>
  <c r="H214" i="1" s="1"/>
  <c r="T22" i="244"/>
  <c r="G214" i="1" s="1"/>
  <c r="R22" i="244"/>
  <c r="E214" i="1" s="1"/>
  <c r="Q22" i="244"/>
  <c r="D214" i="1" s="1"/>
  <c r="U6" i="327"/>
  <c r="H196" i="1" s="1"/>
  <c r="T6" i="327"/>
  <c r="G196" i="1" s="1"/>
  <c r="R6" i="327"/>
  <c r="E196" i="1" s="1"/>
  <c r="Q6" i="327"/>
  <c r="D196" i="1" s="1"/>
  <c r="T33" i="335" l="1"/>
  <c r="G16" i="1" s="1"/>
  <c r="S5" i="379"/>
  <c r="E159" i="1"/>
  <c r="S5" i="383"/>
  <c r="S56" i="246"/>
  <c r="V56" i="246" s="1"/>
  <c r="I38" i="1" s="1"/>
  <c r="E38" i="1"/>
  <c r="S11" i="289"/>
  <c r="F98" i="1" s="1"/>
  <c r="E98" i="1"/>
  <c r="V5" i="373"/>
  <c r="I212" i="1" s="1"/>
  <c r="F212" i="1"/>
  <c r="S5" i="382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S4" i="381"/>
  <c r="V4" i="381" s="1"/>
  <c r="S4" i="380"/>
  <c r="V4" i="380" s="1"/>
  <c r="S4" i="378"/>
  <c r="V4" i="378" s="1"/>
  <c r="S5" i="377"/>
  <c r="S33" i="335"/>
  <c r="F16" i="1" s="1"/>
  <c r="E16" i="1"/>
  <c r="S12" i="37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S21" i="294"/>
  <c r="F75" i="1" s="1"/>
  <c r="S7" i="375"/>
  <c r="V4" i="367"/>
  <c r="I146" i="1" s="1"/>
  <c r="F146" i="1"/>
  <c r="S18" i="344"/>
  <c r="E36" i="1"/>
  <c r="E199" i="1"/>
  <c r="F36" i="1"/>
  <c r="E106" i="1"/>
  <c r="E145" i="1"/>
  <c r="F106" i="1"/>
  <c r="V11" i="292"/>
  <c r="I47" i="1" s="1"/>
  <c r="E173" i="1"/>
  <c r="V4" i="365"/>
  <c r="I141" i="1" s="1"/>
  <c r="F145" i="1"/>
  <c r="V4" i="331"/>
  <c r="I199" i="1" s="1"/>
  <c r="V4" i="334"/>
  <c r="I46" i="1" s="1"/>
  <c r="V4" i="341"/>
  <c r="I155" i="1" s="1"/>
  <c r="F173" i="1"/>
  <c r="V4" i="360"/>
  <c r="I94" i="1" s="1"/>
  <c r="V6" i="340"/>
  <c r="I83" i="1" s="1"/>
  <c r="V4" i="356"/>
  <c r="I37" i="1" s="1"/>
  <c r="E37" i="1"/>
  <c r="S4" i="368"/>
  <c r="S11" i="304"/>
  <c r="S11" i="323"/>
  <c r="F54" i="1" s="1"/>
  <c r="F46" i="1"/>
  <c r="F155" i="1"/>
  <c r="S23" i="254"/>
  <c r="S4" i="361"/>
  <c r="E141" i="1"/>
  <c r="S9" i="349"/>
  <c r="V9" i="349" s="1"/>
  <c r="I28" i="1" s="1"/>
  <c r="S4" i="374"/>
  <c r="E89" i="1"/>
  <c r="F89" i="1"/>
  <c r="E83" i="1"/>
  <c r="S27" i="270"/>
  <c r="S9" i="346"/>
  <c r="F128" i="1" s="1"/>
  <c r="S4" i="372"/>
  <c r="S6" i="371"/>
  <c r="S4" i="370"/>
  <c r="S8" i="333"/>
  <c r="S58" i="252"/>
  <c r="S6" i="327"/>
  <c r="S22" i="261"/>
  <c r="S4" i="369"/>
  <c r="S4" i="364"/>
  <c r="S5" i="343"/>
  <c r="S18" i="312"/>
  <c r="V18" i="312" s="1"/>
  <c r="I138" i="1" s="1"/>
  <c r="S4" i="362"/>
  <c r="S20" i="270"/>
  <c r="F83" i="1"/>
  <c r="E138" i="1"/>
  <c r="F138" i="1"/>
  <c r="S11" i="312"/>
  <c r="S4" i="358"/>
  <c r="S4" i="357"/>
  <c r="S4" i="354"/>
  <c r="S14" i="280"/>
  <c r="V14" i="280" s="1"/>
  <c r="I91" i="1" s="1"/>
  <c r="S4" i="352"/>
  <c r="S13" i="344"/>
  <c r="S16" i="264"/>
  <c r="S30" i="255"/>
  <c r="V30" i="255" s="1"/>
  <c r="S8" i="351"/>
  <c r="S9" i="348"/>
  <c r="S39" i="268"/>
  <c r="F209" i="1" s="1"/>
  <c r="S5" i="347"/>
  <c r="E128" i="1"/>
  <c r="S17" i="329"/>
  <c r="S4" i="345"/>
  <c r="S15" i="261"/>
  <c r="S25" i="293"/>
  <c r="S4" i="344"/>
  <c r="S5" i="342"/>
  <c r="S38" i="247"/>
  <c r="E208" i="1"/>
  <c r="S4" i="339"/>
  <c r="S4" i="338"/>
  <c r="S13" i="310"/>
  <c r="S23" i="335"/>
  <c r="S8" i="336"/>
  <c r="F76" i="1" s="1"/>
  <c r="S17" i="335"/>
  <c r="F68" i="1" s="1"/>
  <c r="S4" i="332"/>
  <c r="S4" i="330"/>
  <c r="S4" i="328"/>
  <c r="S16" i="254"/>
  <c r="S22" i="244"/>
  <c r="H99" i="1"/>
  <c r="G99" i="1"/>
  <c r="E99" i="1"/>
  <c r="D99" i="1"/>
  <c r="U4" i="326"/>
  <c r="T4" i="326"/>
  <c r="R4" i="326"/>
  <c r="Q4" i="326"/>
  <c r="U5" i="325"/>
  <c r="H200" i="1" s="1"/>
  <c r="T5" i="325"/>
  <c r="G200" i="1" s="1"/>
  <c r="R5" i="325"/>
  <c r="E200" i="1" s="1"/>
  <c r="Q5" i="325"/>
  <c r="D200" i="1" s="1"/>
  <c r="D176" i="1"/>
  <c r="U5" i="324"/>
  <c r="H176" i="1" s="1"/>
  <c r="T5" i="324"/>
  <c r="G176" i="1" s="1"/>
  <c r="R5" i="324"/>
  <c r="S5" i="324" s="1"/>
  <c r="V5" i="324" s="1"/>
  <c r="I176" i="1" s="1"/>
  <c r="Q5" i="324"/>
  <c r="U4" i="323"/>
  <c r="H101" i="1" s="1"/>
  <c r="T4" i="323"/>
  <c r="G101" i="1" s="1"/>
  <c r="R4" i="323"/>
  <c r="Q4" i="323"/>
  <c r="D101" i="1" s="1"/>
  <c r="U26" i="272"/>
  <c r="H65" i="1" s="1"/>
  <c r="T26" i="272"/>
  <c r="G65" i="1" s="1"/>
  <c r="R26" i="272"/>
  <c r="E65" i="1" s="1"/>
  <c r="Q26" i="272"/>
  <c r="D65" i="1" s="1"/>
  <c r="H152" i="1"/>
  <c r="E142" i="1"/>
  <c r="D152" i="1"/>
  <c r="U4" i="322"/>
  <c r="T4" i="322"/>
  <c r="G152" i="1" s="1"/>
  <c r="R4" i="322"/>
  <c r="S4" i="322" s="1"/>
  <c r="V4" i="322" s="1"/>
  <c r="I152" i="1" s="1"/>
  <c r="Q4" i="322"/>
  <c r="U4" i="321"/>
  <c r="H142" i="1" s="1"/>
  <c r="T4" i="321"/>
  <c r="G142" i="1" s="1"/>
  <c r="R4" i="321"/>
  <c r="Q4" i="321"/>
  <c r="D142" i="1" s="1"/>
  <c r="H215" i="1"/>
  <c r="G215" i="1"/>
  <c r="E215" i="1"/>
  <c r="D215" i="1"/>
  <c r="U4" i="320"/>
  <c r="T4" i="320"/>
  <c r="R4" i="320"/>
  <c r="Q4" i="320"/>
  <c r="U18" i="319"/>
  <c r="H210" i="1" s="1"/>
  <c r="T18" i="319"/>
  <c r="G210" i="1" s="1"/>
  <c r="R18" i="319"/>
  <c r="E210" i="1" s="1"/>
  <c r="Q18" i="319"/>
  <c r="D210" i="1" s="1"/>
  <c r="U4" i="319"/>
  <c r="H175" i="1" s="1"/>
  <c r="T4" i="319"/>
  <c r="G175" i="1" s="1"/>
  <c r="R4" i="319"/>
  <c r="E175" i="1" s="1"/>
  <c r="Q4" i="319"/>
  <c r="U31" i="281"/>
  <c r="H80" i="1" s="1"/>
  <c r="T31" i="281"/>
  <c r="G80" i="1" s="1"/>
  <c r="R31" i="281"/>
  <c r="E80" i="1" s="1"/>
  <c r="Q31" i="281"/>
  <c r="D80" i="1" s="1"/>
  <c r="U8" i="318"/>
  <c r="H25" i="1" s="1"/>
  <c r="T8" i="318"/>
  <c r="G25" i="1" s="1"/>
  <c r="R8" i="318"/>
  <c r="E25" i="1" s="1"/>
  <c r="Q8" i="318"/>
  <c r="D25" i="1" s="1"/>
  <c r="U51" i="246"/>
  <c r="H213" i="1" s="1"/>
  <c r="T51" i="246"/>
  <c r="G213" i="1" s="1"/>
  <c r="R51" i="246"/>
  <c r="E213" i="1" s="1"/>
  <c r="Q51" i="246"/>
  <c r="D213" i="1" s="1"/>
  <c r="U52" i="265"/>
  <c r="H17" i="1" s="1"/>
  <c r="T52" i="265"/>
  <c r="G17" i="1" s="1"/>
  <c r="R52" i="265"/>
  <c r="E17" i="1" s="1"/>
  <c r="Q52" i="265"/>
  <c r="D17" i="1" s="1"/>
  <c r="U11" i="317"/>
  <c r="H127" i="1" s="1"/>
  <c r="T11" i="317"/>
  <c r="G127" i="1" s="1"/>
  <c r="R11" i="317"/>
  <c r="E127" i="1" s="1"/>
  <c r="Q11" i="317"/>
  <c r="D127" i="1" s="1"/>
  <c r="H88" i="1"/>
  <c r="U4" i="316"/>
  <c r="T4" i="316"/>
  <c r="G88" i="1" s="1"/>
  <c r="R4" i="316"/>
  <c r="Q4" i="316"/>
  <c r="D88" i="1" s="1"/>
  <c r="U6" i="315"/>
  <c r="H100" i="1" s="1"/>
  <c r="T6" i="315"/>
  <c r="G100" i="1" s="1"/>
  <c r="R6" i="315"/>
  <c r="E100" i="1" s="1"/>
  <c r="Q6" i="315"/>
  <c r="D100" i="1" s="1"/>
  <c r="U24" i="262"/>
  <c r="H86" i="1" s="1"/>
  <c r="T24" i="262"/>
  <c r="G86" i="1" s="1"/>
  <c r="R24" i="262"/>
  <c r="E86" i="1" s="1"/>
  <c r="Q24" i="262"/>
  <c r="D86" i="1" s="1"/>
  <c r="U6" i="314"/>
  <c r="H40" i="1" s="1"/>
  <c r="T6" i="314"/>
  <c r="G40" i="1" s="1"/>
  <c r="R6" i="314"/>
  <c r="E40" i="1" s="1"/>
  <c r="Q6" i="314"/>
  <c r="D40" i="1" s="1"/>
  <c r="U21" i="313"/>
  <c r="H120" i="1" s="1"/>
  <c r="T21" i="313"/>
  <c r="G120" i="1" s="1"/>
  <c r="R21" i="313"/>
  <c r="E120" i="1" s="1"/>
  <c r="Q21" i="313"/>
  <c r="D120" i="1" s="1"/>
  <c r="U12" i="286"/>
  <c r="H172" i="1" s="1"/>
  <c r="T12" i="286"/>
  <c r="G172" i="1" s="1"/>
  <c r="R12" i="286"/>
  <c r="E172" i="1" s="1"/>
  <c r="Q12" i="286"/>
  <c r="D172" i="1" s="1"/>
  <c r="U4" i="312"/>
  <c r="H42" i="1" s="1"/>
  <c r="T4" i="312"/>
  <c r="G42" i="1" s="1"/>
  <c r="R4" i="312"/>
  <c r="E42" i="1" s="1"/>
  <c r="Q4" i="312"/>
  <c r="D42" i="1" s="1"/>
  <c r="U16" i="282"/>
  <c r="H92" i="1" s="1"/>
  <c r="T16" i="282"/>
  <c r="G92" i="1" s="1"/>
  <c r="R16" i="282"/>
  <c r="E92" i="1" s="1"/>
  <c r="Q16" i="282"/>
  <c r="S16" i="282" s="1"/>
  <c r="U14" i="311"/>
  <c r="H129" i="1" s="1"/>
  <c r="T14" i="311"/>
  <c r="G129" i="1" s="1"/>
  <c r="R14" i="311"/>
  <c r="Q14" i="311"/>
  <c r="D129" i="1" s="1"/>
  <c r="V5" i="383" l="1"/>
  <c r="I143" i="1" s="1"/>
  <c r="F143" i="1"/>
  <c r="V5" i="382"/>
  <c r="I198" i="1" s="1"/>
  <c r="F198" i="1"/>
  <c r="V5" i="379"/>
  <c r="I159" i="1" s="1"/>
  <c r="F159" i="1"/>
  <c r="V5" i="377"/>
  <c r="I151" i="1" s="1"/>
  <c r="F151" i="1"/>
  <c r="V21" i="294"/>
  <c r="I75" i="1" s="1"/>
  <c r="F38" i="1"/>
  <c r="F91" i="1"/>
  <c r="V11" i="289"/>
  <c r="I98" i="1" s="1"/>
  <c r="F28" i="1"/>
  <c r="V33" i="335"/>
  <c r="I16" i="1" s="1"/>
  <c r="V12" i="371"/>
  <c r="I108" i="1" s="1"/>
  <c r="F108" i="1"/>
  <c r="V7" i="375"/>
  <c r="I158" i="1" s="1"/>
  <c r="F158" i="1"/>
  <c r="V9" i="346"/>
  <c r="I128" i="1" s="1"/>
  <c r="V4" i="345"/>
  <c r="I49" i="1" s="1"/>
  <c r="F49" i="1"/>
  <c r="V4" i="364"/>
  <c r="I140" i="1" s="1"/>
  <c r="F140" i="1"/>
  <c r="V11" i="304"/>
  <c r="I169" i="1" s="1"/>
  <c r="F169" i="1"/>
  <c r="V4" i="354"/>
  <c r="I35" i="1" s="1"/>
  <c r="F35" i="1"/>
  <c r="V4" i="369"/>
  <c r="I156" i="1" s="1"/>
  <c r="F156" i="1"/>
  <c r="V4" i="368"/>
  <c r="I149" i="1" s="1"/>
  <c r="F149" i="1"/>
  <c r="V4" i="352"/>
  <c r="I153" i="1" s="1"/>
  <c r="F153" i="1"/>
  <c r="V4" i="357"/>
  <c r="I44" i="1" s="1"/>
  <c r="F44" i="1"/>
  <c r="V4" i="338"/>
  <c r="I164" i="1" s="1"/>
  <c r="F164" i="1"/>
  <c r="V4" i="358"/>
  <c r="I50" i="1" s="1"/>
  <c r="F50" i="1"/>
  <c r="V4" i="374"/>
  <c r="I95" i="1" s="1"/>
  <c r="F95" i="1"/>
  <c r="V4" i="339"/>
  <c r="I39" i="1" s="1"/>
  <c r="F39" i="1"/>
  <c r="S4" i="316"/>
  <c r="S4" i="321"/>
  <c r="S4" i="323"/>
  <c r="V4" i="323" s="1"/>
  <c r="I101" i="1" s="1"/>
  <c r="V16" i="254"/>
  <c r="I81" i="1" s="1"/>
  <c r="F81" i="1"/>
  <c r="V4" i="328"/>
  <c r="I171" i="1" s="1"/>
  <c r="F171" i="1"/>
  <c r="V4" i="370"/>
  <c r="I157" i="1" s="1"/>
  <c r="F157" i="1"/>
  <c r="V4" i="361"/>
  <c r="I96" i="1" s="1"/>
  <c r="F96" i="1"/>
  <c r="V16" i="282"/>
  <c r="I92" i="1" s="1"/>
  <c r="E88" i="1"/>
  <c r="E152" i="1"/>
  <c r="S4" i="326"/>
  <c r="V11" i="323"/>
  <c r="I54" i="1" s="1"/>
  <c r="V23" i="254"/>
  <c r="I43" i="1" s="1"/>
  <c r="F43" i="1"/>
  <c r="V18" i="344"/>
  <c r="I48" i="1" s="1"/>
  <c r="F48" i="1"/>
  <c r="F152" i="1"/>
  <c r="V4" i="330"/>
  <c r="I167" i="1" s="1"/>
  <c r="F167" i="1"/>
  <c r="V4" i="362"/>
  <c r="I97" i="1" s="1"/>
  <c r="F97" i="1"/>
  <c r="V4" i="372"/>
  <c r="I216" i="1" s="1"/>
  <c r="F216" i="1"/>
  <c r="V4" i="332"/>
  <c r="I201" i="1" s="1"/>
  <c r="F201" i="1"/>
  <c r="V27" i="270"/>
  <c r="I194" i="1" s="1"/>
  <c r="F194" i="1"/>
  <c r="V20" i="270"/>
  <c r="I79" i="1" s="1"/>
  <c r="F79" i="1"/>
  <c r="V6" i="371"/>
  <c r="I144" i="1" s="1"/>
  <c r="F144" i="1"/>
  <c r="V58" i="252"/>
  <c r="I126" i="1" s="1"/>
  <c r="F126" i="1"/>
  <c r="V13" i="310"/>
  <c r="I174" i="1" s="1"/>
  <c r="F174" i="1"/>
  <c r="V22" i="261"/>
  <c r="I195" i="1" s="1"/>
  <c r="F195" i="1"/>
  <c r="V8" i="351"/>
  <c r="I72" i="1" s="1"/>
  <c r="F72" i="1"/>
  <c r="V9" i="348"/>
  <c r="I27" i="1" s="1"/>
  <c r="F27" i="1"/>
  <c r="V6" i="327"/>
  <c r="I196" i="1" s="1"/>
  <c r="F196" i="1"/>
  <c r="V5" i="343"/>
  <c r="I137" i="1" s="1"/>
  <c r="F137" i="1"/>
  <c r="V15" i="261"/>
  <c r="I55" i="1" s="1"/>
  <c r="F55" i="1"/>
  <c r="V11" i="312"/>
  <c r="I84" i="1" s="1"/>
  <c r="F84" i="1"/>
  <c r="V16" i="264"/>
  <c r="I30" i="1" s="1"/>
  <c r="F30" i="1"/>
  <c r="V5" i="342"/>
  <c r="I33" i="1" s="1"/>
  <c r="F33" i="1"/>
  <c r="S4" i="319"/>
  <c r="F175" i="1" s="1"/>
  <c r="V4" i="344"/>
  <c r="I154" i="1" s="1"/>
  <c r="F154" i="1"/>
  <c r="V13" i="344"/>
  <c r="I188" i="1" s="1"/>
  <c r="F188" i="1"/>
  <c r="D175" i="1"/>
  <c r="V39" i="268"/>
  <c r="I209" i="1" s="1"/>
  <c r="S14" i="311"/>
  <c r="E129" i="1"/>
  <c r="V5" i="347"/>
  <c r="I179" i="1" s="1"/>
  <c r="F179" i="1"/>
  <c r="V25" i="293"/>
  <c r="I26" i="1" s="1"/>
  <c r="F26" i="1"/>
  <c r="V17" i="329"/>
  <c r="I64" i="1" s="1"/>
  <c r="F64" i="1"/>
  <c r="V22" i="244"/>
  <c r="I214" i="1" s="1"/>
  <c r="F214" i="1"/>
  <c r="V17" i="335"/>
  <c r="I68" i="1" s="1"/>
  <c r="V23" i="335"/>
  <c r="I147" i="1" s="1"/>
  <c r="F147" i="1"/>
  <c r="V8" i="336"/>
  <c r="I76" i="1" s="1"/>
  <c r="V38" i="247"/>
  <c r="I208" i="1" s="1"/>
  <c r="F208" i="1"/>
  <c r="V8" i="333"/>
  <c r="I133" i="1" s="1"/>
  <c r="F133" i="1"/>
  <c r="E176" i="1"/>
  <c r="F176" i="1"/>
  <c r="E101" i="1"/>
  <c r="F101" i="1"/>
  <c r="S5" i="325"/>
  <c r="S26" i="272"/>
  <c r="F65" i="1" s="1"/>
  <c r="S52" i="265"/>
  <c r="S4" i="320"/>
  <c r="S18" i="319"/>
  <c r="S31" i="281"/>
  <c r="S8" i="318"/>
  <c r="S51" i="246"/>
  <c r="S11" i="317"/>
  <c r="S6" i="315"/>
  <c r="S24" i="262"/>
  <c r="S6" i="314"/>
  <c r="S21" i="313"/>
  <c r="F120" i="1" s="1"/>
  <c r="S12" i="286"/>
  <c r="S4" i="312"/>
  <c r="D92" i="1"/>
  <c r="F92" i="1"/>
  <c r="U5" i="310"/>
  <c r="H217" i="1" s="1"/>
  <c r="T5" i="310"/>
  <c r="G217" i="1" s="1"/>
  <c r="R5" i="310"/>
  <c r="E217" i="1" s="1"/>
  <c r="Q5" i="310"/>
  <c r="D217" i="1" s="1"/>
  <c r="U10" i="309"/>
  <c r="H187" i="1" s="1"/>
  <c r="T10" i="309"/>
  <c r="G187" i="1" s="1"/>
  <c r="R10" i="309"/>
  <c r="E187" i="1" s="1"/>
  <c r="Q10" i="309"/>
  <c r="D187" i="1" s="1"/>
  <c r="U5" i="308"/>
  <c r="H162" i="1" s="1"/>
  <c r="T5" i="308"/>
  <c r="G162" i="1" s="1"/>
  <c r="R5" i="308"/>
  <c r="E162" i="1" s="1"/>
  <c r="Q5" i="308"/>
  <c r="D162" i="1" s="1"/>
  <c r="U17" i="307"/>
  <c r="H117" i="1" s="1"/>
  <c r="T17" i="307"/>
  <c r="G117" i="1" s="1"/>
  <c r="R17" i="307"/>
  <c r="E117" i="1" s="1"/>
  <c r="Q17" i="307"/>
  <c r="D117" i="1" s="1"/>
  <c r="U15" i="306"/>
  <c r="H122" i="1" s="1"/>
  <c r="T15" i="306"/>
  <c r="G122" i="1" s="1"/>
  <c r="R15" i="306"/>
  <c r="E122" i="1" s="1"/>
  <c r="Q15" i="306"/>
  <c r="D122" i="1" s="1"/>
  <c r="D139" i="1"/>
  <c r="U4" i="305"/>
  <c r="H139" i="1" s="1"/>
  <c r="T4" i="305"/>
  <c r="G139" i="1" s="1"/>
  <c r="R4" i="305"/>
  <c r="S4" i="305" s="1"/>
  <c r="V4" i="305" s="1"/>
  <c r="I139" i="1" s="1"/>
  <c r="Q4" i="305"/>
  <c r="H104" i="1"/>
  <c r="U4" i="304"/>
  <c r="H107" i="1" s="1"/>
  <c r="T4" i="304"/>
  <c r="G107" i="1" s="1"/>
  <c r="R4" i="304"/>
  <c r="E107" i="1" s="1"/>
  <c r="Q4" i="304"/>
  <c r="D104" i="1"/>
  <c r="U4" i="303"/>
  <c r="T4" i="303"/>
  <c r="G104" i="1" s="1"/>
  <c r="R4" i="303"/>
  <c r="E104" i="1" s="1"/>
  <c r="Q4" i="303"/>
  <c r="U9" i="302"/>
  <c r="H22" i="1" s="1"/>
  <c r="T9" i="302"/>
  <c r="G22" i="1" s="1"/>
  <c r="R9" i="302"/>
  <c r="Q9" i="302"/>
  <c r="D22" i="1" s="1"/>
  <c r="U13" i="301"/>
  <c r="H13" i="1" s="1"/>
  <c r="T13" i="301"/>
  <c r="G13" i="1" s="1"/>
  <c r="R13" i="301"/>
  <c r="E13" i="1" s="1"/>
  <c r="Q13" i="301"/>
  <c r="D13" i="1" s="1"/>
  <c r="U16" i="300"/>
  <c r="H11" i="1" s="1"/>
  <c r="T16" i="300"/>
  <c r="G11" i="1" s="1"/>
  <c r="R16" i="300"/>
  <c r="Q16" i="300"/>
  <c r="D11" i="1" s="1"/>
  <c r="U9" i="299"/>
  <c r="H14" i="1" s="1"/>
  <c r="T9" i="299"/>
  <c r="G14" i="1" s="1"/>
  <c r="R9" i="299"/>
  <c r="E14" i="1" s="1"/>
  <c r="Q9" i="299"/>
  <c r="U24" i="298"/>
  <c r="H119" i="1" s="1"/>
  <c r="T24" i="298"/>
  <c r="G119" i="1" s="1"/>
  <c r="R24" i="298"/>
  <c r="E119" i="1" s="1"/>
  <c r="Q24" i="298"/>
  <c r="D119" i="1" s="1"/>
  <c r="U5" i="297"/>
  <c r="H197" i="1" s="1"/>
  <c r="T5" i="297"/>
  <c r="G197" i="1" s="1"/>
  <c r="R5" i="297"/>
  <c r="E197" i="1" s="1"/>
  <c r="Q5" i="297"/>
  <c r="D197" i="1" s="1"/>
  <c r="G178" i="1"/>
  <c r="I163" i="1"/>
  <c r="H163" i="1"/>
  <c r="F163" i="1"/>
  <c r="D178" i="1"/>
  <c r="D163" i="1"/>
  <c r="U4" i="296"/>
  <c r="H178" i="1" s="1"/>
  <c r="T4" i="296"/>
  <c r="R4" i="296"/>
  <c r="E178" i="1" s="1"/>
  <c r="Q4" i="296"/>
  <c r="U4" i="295"/>
  <c r="T4" i="295"/>
  <c r="G163" i="1" s="1"/>
  <c r="R4" i="295"/>
  <c r="S4" i="295" s="1"/>
  <c r="V4" i="295" s="1"/>
  <c r="Q4" i="295"/>
  <c r="U12" i="294"/>
  <c r="H125" i="1" s="1"/>
  <c r="T12" i="294"/>
  <c r="G125" i="1" s="1"/>
  <c r="R12" i="294"/>
  <c r="E125" i="1" s="1"/>
  <c r="Q12" i="294"/>
  <c r="D125" i="1" s="1"/>
  <c r="E87" i="1"/>
  <c r="U15" i="293"/>
  <c r="H71" i="1" s="1"/>
  <c r="T15" i="293"/>
  <c r="G71" i="1" s="1"/>
  <c r="R15" i="293"/>
  <c r="E71" i="1" s="1"/>
  <c r="Q15" i="293"/>
  <c r="D71" i="1" s="1"/>
  <c r="U5" i="292"/>
  <c r="H93" i="1" s="1"/>
  <c r="T5" i="292"/>
  <c r="G93" i="1" s="1"/>
  <c r="R5" i="292"/>
  <c r="Q5" i="292"/>
  <c r="D93" i="1" s="1"/>
  <c r="U5" i="291"/>
  <c r="H87" i="1" s="1"/>
  <c r="T5" i="291"/>
  <c r="G87" i="1" s="1"/>
  <c r="R5" i="291"/>
  <c r="Q5" i="291"/>
  <c r="D87" i="1" s="1"/>
  <c r="H51" i="1"/>
  <c r="U8" i="290"/>
  <c r="H31" i="1" s="1"/>
  <c r="T8" i="290"/>
  <c r="G31" i="1" s="1"/>
  <c r="R8" i="290"/>
  <c r="E31" i="1" s="1"/>
  <c r="Q8" i="290"/>
  <c r="D31" i="1" s="1"/>
  <c r="U5" i="289"/>
  <c r="T5" i="289"/>
  <c r="G51" i="1" s="1"/>
  <c r="R5" i="289"/>
  <c r="Q5" i="289"/>
  <c r="D51" i="1" s="1"/>
  <c r="U18" i="276"/>
  <c r="H170" i="1" s="1"/>
  <c r="T18" i="276"/>
  <c r="G170" i="1" s="1"/>
  <c r="R18" i="276"/>
  <c r="Q18" i="276"/>
  <c r="D170" i="1" s="1"/>
  <c r="U7" i="288"/>
  <c r="H85" i="1" s="1"/>
  <c r="T7" i="288"/>
  <c r="G85" i="1" s="1"/>
  <c r="R7" i="288"/>
  <c r="E85" i="1" s="1"/>
  <c r="Q7" i="288"/>
  <c r="D85" i="1" s="1"/>
  <c r="U16" i="287"/>
  <c r="H73" i="1" s="1"/>
  <c r="T16" i="287"/>
  <c r="G73" i="1" s="1"/>
  <c r="R16" i="287"/>
  <c r="E73" i="1" s="1"/>
  <c r="Q16" i="287"/>
  <c r="D73" i="1" s="1"/>
  <c r="U29" i="258"/>
  <c r="H82" i="1" s="1"/>
  <c r="T29" i="258"/>
  <c r="G82" i="1" s="1"/>
  <c r="R29" i="258"/>
  <c r="E82" i="1" s="1"/>
  <c r="Q29" i="258"/>
  <c r="D82" i="1" s="1"/>
  <c r="U4" i="286"/>
  <c r="H53" i="1" s="1"/>
  <c r="T4" i="286"/>
  <c r="G53" i="1" s="1"/>
  <c r="R4" i="286"/>
  <c r="E53" i="1" s="1"/>
  <c r="Q4" i="286"/>
  <c r="D53" i="1" s="1"/>
  <c r="U9" i="285"/>
  <c r="H130" i="1" s="1"/>
  <c r="T9" i="285"/>
  <c r="G130" i="1" s="1"/>
  <c r="R9" i="285"/>
  <c r="Q9" i="285"/>
  <c r="D130" i="1" s="1"/>
  <c r="U15" i="284"/>
  <c r="H116" i="1" s="1"/>
  <c r="T15" i="284"/>
  <c r="G116" i="1" s="1"/>
  <c r="R15" i="284"/>
  <c r="E116" i="1" s="1"/>
  <c r="Q15" i="284"/>
  <c r="D116" i="1" s="1"/>
  <c r="U10" i="283"/>
  <c r="H69" i="1" s="1"/>
  <c r="T10" i="283"/>
  <c r="G69" i="1" s="1"/>
  <c r="R10" i="283"/>
  <c r="E69" i="1" s="1"/>
  <c r="Q10" i="283"/>
  <c r="D69" i="1" s="1"/>
  <c r="U9" i="282"/>
  <c r="H23" i="1" s="1"/>
  <c r="T9" i="282"/>
  <c r="G23" i="1" s="1"/>
  <c r="R9" i="282"/>
  <c r="E23" i="1" s="1"/>
  <c r="Q9" i="282"/>
  <c r="D23" i="1" s="1"/>
  <c r="U22" i="281"/>
  <c r="H7" i="1" s="1"/>
  <c r="T22" i="281"/>
  <c r="G7" i="1" s="1"/>
  <c r="R22" i="281"/>
  <c r="Q22" i="281"/>
  <c r="D7" i="1" s="1"/>
  <c r="U8" i="280"/>
  <c r="H20" i="1" s="1"/>
  <c r="T8" i="280"/>
  <c r="G20" i="1" s="1"/>
  <c r="R8" i="280"/>
  <c r="Q8" i="280"/>
  <c r="D20" i="1" s="1"/>
  <c r="H186" i="1"/>
  <c r="T12" i="279"/>
  <c r="G186" i="1" s="1"/>
  <c r="R12" i="279"/>
  <c r="Q12" i="279"/>
  <c r="D186" i="1" s="1"/>
  <c r="U9" i="278"/>
  <c r="H192" i="1" s="1"/>
  <c r="T9" i="278"/>
  <c r="G192" i="1" s="1"/>
  <c r="R9" i="278"/>
  <c r="E192" i="1" s="1"/>
  <c r="Q9" i="278"/>
  <c r="D192" i="1" s="1"/>
  <c r="D102" i="1"/>
  <c r="U5" i="277"/>
  <c r="H102" i="1" s="1"/>
  <c r="T5" i="277"/>
  <c r="G102" i="1" s="1"/>
  <c r="R5" i="277"/>
  <c r="S5" i="277" s="1"/>
  <c r="F102" i="1" s="1"/>
  <c r="Q5" i="277"/>
  <c r="U12" i="276"/>
  <c r="H74" i="1" s="1"/>
  <c r="T12" i="276"/>
  <c r="G74" i="1" s="1"/>
  <c r="R12" i="276"/>
  <c r="E74" i="1" s="1"/>
  <c r="Q12" i="276"/>
  <c r="D74" i="1" s="1"/>
  <c r="U7" i="275"/>
  <c r="H90" i="1" s="1"/>
  <c r="T7" i="275"/>
  <c r="G90" i="1" s="1"/>
  <c r="R7" i="275"/>
  <c r="Q7" i="275"/>
  <c r="D90" i="1" s="1"/>
  <c r="U13" i="274"/>
  <c r="H18" i="1" s="1"/>
  <c r="T13" i="274"/>
  <c r="G18" i="1" s="1"/>
  <c r="R13" i="274"/>
  <c r="E18" i="1" s="1"/>
  <c r="Q13" i="274"/>
  <c r="D18" i="1" s="1"/>
  <c r="D52" i="1"/>
  <c r="U5" i="273"/>
  <c r="H52" i="1" s="1"/>
  <c r="T5" i="273"/>
  <c r="G52" i="1" s="1"/>
  <c r="R5" i="273"/>
  <c r="Q5" i="273"/>
  <c r="U7" i="272"/>
  <c r="H29" i="1" s="1"/>
  <c r="T7" i="272"/>
  <c r="G29" i="1" s="1"/>
  <c r="R7" i="272"/>
  <c r="Q7" i="272"/>
  <c r="D29" i="1" s="1"/>
  <c r="U14" i="271"/>
  <c r="H9" i="1" s="1"/>
  <c r="T14" i="271"/>
  <c r="G9" i="1" s="1"/>
  <c r="R14" i="271"/>
  <c r="E9" i="1" s="1"/>
  <c r="Q14" i="271"/>
  <c r="D9" i="1" s="1"/>
  <c r="U12" i="270"/>
  <c r="H15" i="1" s="1"/>
  <c r="T12" i="270"/>
  <c r="G15" i="1" s="1"/>
  <c r="R12" i="270"/>
  <c r="E15" i="1" s="1"/>
  <c r="Q12" i="270"/>
  <c r="D15" i="1" s="1"/>
  <c r="U16" i="250"/>
  <c r="H77" i="1" s="1"/>
  <c r="T16" i="250"/>
  <c r="G77" i="1" s="1"/>
  <c r="R16" i="250"/>
  <c r="E77" i="1" s="1"/>
  <c r="Q16" i="250"/>
  <c r="D77" i="1" s="1"/>
  <c r="U28" i="269"/>
  <c r="H10" i="1" s="1"/>
  <c r="T28" i="269"/>
  <c r="G10" i="1" s="1"/>
  <c r="R28" i="269"/>
  <c r="Q28" i="269"/>
  <c r="D10" i="1" s="1"/>
  <c r="U17" i="268"/>
  <c r="H189" i="1" s="1"/>
  <c r="T17" i="268"/>
  <c r="G189" i="1" s="1"/>
  <c r="R17" i="268"/>
  <c r="Q17" i="268"/>
  <c r="D189" i="1" s="1"/>
  <c r="U11" i="267"/>
  <c r="H21" i="1" s="1"/>
  <c r="T11" i="267"/>
  <c r="G21" i="1" s="1"/>
  <c r="R11" i="267"/>
  <c r="E21" i="1" s="1"/>
  <c r="Q11" i="267"/>
  <c r="D21" i="1" s="1"/>
  <c r="U10" i="266"/>
  <c r="H131" i="1" s="1"/>
  <c r="T10" i="266"/>
  <c r="G131" i="1" s="1"/>
  <c r="R10" i="266"/>
  <c r="E131" i="1" s="1"/>
  <c r="Q10" i="266"/>
  <c r="D131" i="1" s="1"/>
  <c r="U22" i="247"/>
  <c r="H124" i="1" s="1"/>
  <c r="T22" i="247"/>
  <c r="G124" i="1" s="1"/>
  <c r="R22" i="247"/>
  <c r="E124" i="1" s="1"/>
  <c r="Q22" i="247"/>
  <c r="D124" i="1" s="1"/>
  <c r="U41" i="265"/>
  <c r="H62" i="1" s="1"/>
  <c r="T41" i="265"/>
  <c r="G62" i="1" s="1"/>
  <c r="R41" i="265"/>
  <c r="Q41" i="265"/>
  <c r="D62" i="1" s="1"/>
  <c r="U6" i="264"/>
  <c r="H166" i="1" s="1"/>
  <c r="T6" i="264"/>
  <c r="G166" i="1" s="1"/>
  <c r="R6" i="264"/>
  <c r="E166" i="1" s="1"/>
  <c r="Q6" i="264"/>
  <c r="D166" i="1" s="1"/>
  <c r="U5" i="263"/>
  <c r="H150" i="1" s="1"/>
  <c r="T5" i="263"/>
  <c r="G150" i="1" s="1"/>
  <c r="R5" i="263"/>
  <c r="E150" i="1" s="1"/>
  <c r="Q5" i="263"/>
  <c r="D150" i="1" s="1"/>
  <c r="U17" i="262"/>
  <c r="H118" i="1" s="1"/>
  <c r="T17" i="262"/>
  <c r="G118" i="1" s="1"/>
  <c r="R17" i="262"/>
  <c r="E118" i="1" s="1"/>
  <c r="Q17" i="262"/>
  <c r="D118" i="1" s="1"/>
  <c r="U9" i="261"/>
  <c r="H123" i="1" s="1"/>
  <c r="T9" i="261"/>
  <c r="G123" i="1" s="1"/>
  <c r="R9" i="261"/>
  <c r="E123" i="1" s="1"/>
  <c r="Q9" i="261"/>
  <c r="D123" i="1" s="1"/>
  <c r="U17" i="260"/>
  <c r="H70" i="1" s="1"/>
  <c r="T17" i="260"/>
  <c r="G70" i="1" s="1"/>
  <c r="R17" i="260"/>
  <c r="E70" i="1" s="1"/>
  <c r="Q17" i="260"/>
  <c r="D70" i="1" s="1"/>
  <c r="U22" i="259"/>
  <c r="H8" i="1" s="1"/>
  <c r="T22" i="259"/>
  <c r="G8" i="1" s="1"/>
  <c r="R22" i="259"/>
  <c r="E8" i="1" s="1"/>
  <c r="Q22" i="259"/>
  <c r="D8" i="1" s="1"/>
  <c r="U20" i="258"/>
  <c r="H12" i="1" s="1"/>
  <c r="T20" i="258"/>
  <c r="G12" i="1" s="1"/>
  <c r="R20" i="258"/>
  <c r="E12" i="1" s="1"/>
  <c r="Q20" i="258"/>
  <c r="D12" i="1" s="1"/>
  <c r="U14" i="257"/>
  <c r="H19" i="1" s="1"/>
  <c r="T14" i="257"/>
  <c r="G19" i="1" s="1"/>
  <c r="R14" i="257"/>
  <c r="E19" i="1" s="1"/>
  <c r="Q14" i="257"/>
  <c r="D19" i="1" s="1"/>
  <c r="U10" i="256"/>
  <c r="H24" i="1" s="1"/>
  <c r="T10" i="256"/>
  <c r="G24" i="1" s="1"/>
  <c r="R10" i="256"/>
  <c r="E24" i="1" s="1"/>
  <c r="Q10" i="256"/>
  <c r="D24" i="1" s="1"/>
  <c r="S9" i="299" l="1"/>
  <c r="V9" i="299" s="1"/>
  <c r="I14" i="1" s="1"/>
  <c r="S4" i="304"/>
  <c r="D107" i="1"/>
  <c r="E139" i="1"/>
  <c r="V4" i="320"/>
  <c r="I215" i="1" s="1"/>
  <c r="F215" i="1"/>
  <c r="S5" i="273"/>
  <c r="F52" i="1" s="1"/>
  <c r="S9" i="302"/>
  <c r="F22" i="1" s="1"/>
  <c r="E22" i="1"/>
  <c r="F139" i="1"/>
  <c r="V4" i="326"/>
  <c r="I99" i="1" s="1"/>
  <c r="F99" i="1"/>
  <c r="V4" i="321"/>
  <c r="I142" i="1" s="1"/>
  <c r="F142" i="1"/>
  <c r="S5" i="289"/>
  <c r="V5" i="289" s="1"/>
  <c r="I51" i="1" s="1"/>
  <c r="E163" i="1"/>
  <c r="V4" i="316"/>
  <c r="I88" i="1" s="1"/>
  <c r="F88" i="1"/>
  <c r="V4" i="319"/>
  <c r="I175" i="1" s="1"/>
  <c r="S12" i="279"/>
  <c r="F186" i="1" s="1"/>
  <c r="S8" i="290"/>
  <c r="S9" i="285"/>
  <c r="E130" i="1"/>
  <c r="V4" i="312"/>
  <c r="I42" i="1" s="1"/>
  <c r="F42" i="1"/>
  <c r="V52" i="265"/>
  <c r="I17" i="1" s="1"/>
  <c r="F17" i="1"/>
  <c r="E189" i="1"/>
  <c r="S17" i="268"/>
  <c r="V14" i="311"/>
  <c r="I129" i="1" s="1"/>
  <c r="F129" i="1"/>
  <c r="V5" i="325"/>
  <c r="I200" i="1" s="1"/>
  <c r="F200" i="1"/>
  <c r="S7" i="275"/>
  <c r="E90" i="1"/>
  <c r="S18" i="276"/>
  <c r="V18" i="276" s="1"/>
  <c r="I170" i="1" s="1"/>
  <c r="S7" i="272"/>
  <c r="V7" i="272" s="1"/>
  <c r="I29" i="1" s="1"/>
  <c r="S8" i="280"/>
  <c r="E20" i="1"/>
  <c r="V11" i="317"/>
  <c r="I127" i="1" s="1"/>
  <c r="F127" i="1"/>
  <c r="V18" i="319"/>
  <c r="I210" i="1" s="1"/>
  <c r="F210" i="1"/>
  <c r="V8" i="318"/>
  <c r="I25" i="1" s="1"/>
  <c r="F25" i="1"/>
  <c r="S12" i="276"/>
  <c r="F74" i="1" s="1"/>
  <c r="E102" i="1"/>
  <c r="V5" i="277"/>
  <c r="I102" i="1" s="1"/>
  <c r="V26" i="272"/>
  <c r="I65" i="1" s="1"/>
  <c r="E52" i="1"/>
  <c r="V5" i="273"/>
  <c r="I52" i="1" s="1"/>
  <c r="S10" i="256"/>
  <c r="V6" i="314"/>
  <c r="I40" i="1" s="1"/>
  <c r="F40" i="1"/>
  <c r="V51" i="246"/>
  <c r="I213" i="1" s="1"/>
  <c r="F213" i="1"/>
  <c r="S15" i="306"/>
  <c r="F122" i="1" s="1"/>
  <c r="V24" i="262"/>
  <c r="I86" i="1" s="1"/>
  <c r="F86" i="1"/>
  <c r="S5" i="291"/>
  <c r="V6" i="315"/>
  <c r="I100" i="1" s="1"/>
  <c r="F100" i="1"/>
  <c r="E170" i="1"/>
  <c r="S5" i="292"/>
  <c r="F93" i="1" s="1"/>
  <c r="E93" i="1"/>
  <c r="S15" i="293"/>
  <c r="F71" i="1" s="1"/>
  <c r="E51" i="1"/>
  <c r="F51" i="1"/>
  <c r="V31" i="281"/>
  <c r="I80" i="1" s="1"/>
  <c r="F80" i="1"/>
  <c r="S9" i="282"/>
  <c r="F23" i="1" s="1"/>
  <c r="S17" i="307"/>
  <c r="F117" i="1" s="1"/>
  <c r="V21" i="313"/>
  <c r="I120" i="1" s="1"/>
  <c r="S22" i="281"/>
  <c r="F7" i="1" s="1"/>
  <c r="S16" i="300"/>
  <c r="F11" i="1" s="1"/>
  <c r="E11" i="1"/>
  <c r="V12" i="286"/>
  <c r="I172" i="1" s="1"/>
  <c r="F172" i="1"/>
  <c r="V8" i="280"/>
  <c r="I20" i="1" s="1"/>
  <c r="F20" i="1"/>
  <c r="S10" i="283"/>
  <c r="S28" i="269"/>
  <c r="F10" i="1" s="1"/>
  <c r="E10" i="1"/>
  <c r="S7" i="288"/>
  <c r="E7" i="1"/>
  <c r="D14" i="1"/>
  <c r="F14" i="1"/>
  <c r="S5" i="310"/>
  <c r="S10" i="309"/>
  <c r="F187" i="1" s="1"/>
  <c r="S5" i="308"/>
  <c r="S4" i="303"/>
  <c r="S13" i="301"/>
  <c r="S24" i="298"/>
  <c r="F119" i="1" s="1"/>
  <c r="S41" i="265"/>
  <c r="V41" i="265" s="1"/>
  <c r="I62" i="1" s="1"/>
  <c r="S5" i="297"/>
  <c r="E186" i="1"/>
  <c r="S4" i="296"/>
  <c r="S12" i="294"/>
  <c r="F125" i="1" s="1"/>
  <c r="S14" i="257"/>
  <c r="E29" i="1"/>
  <c r="S15" i="284"/>
  <c r="F116" i="1" s="1"/>
  <c r="S16" i="287"/>
  <c r="F73" i="1" s="1"/>
  <c r="S29" i="258"/>
  <c r="S4" i="286"/>
  <c r="S13" i="274"/>
  <c r="F18" i="1" s="1"/>
  <c r="S11" i="267"/>
  <c r="F21" i="1" s="1"/>
  <c r="S10" i="266"/>
  <c r="F131" i="1" s="1"/>
  <c r="S22" i="247"/>
  <c r="F124" i="1" s="1"/>
  <c r="S9" i="278"/>
  <c r="F192" i="1" s="1"/>
  <c r="S17" i="262"/>
  <c r="F118" i="1" s="1"/>
  <c r="S14" i="271"/>
  <c r="F9" i="1" s="1"/>
  <c r="S12" i="270"/>
  <c r="F15" i="1" s="1"/>
  <c r="S16" i="250"/>
  <c r="F77" i="1" s="1"/>
  <c r="E62" i="1"/>
  <c r="S6" i="264"/>
  <c r="S5" i="263"/>
  <c r="S9" i="261"/>
  <c r="F123" i="1" s="1"/>
  <c r="S17" i="260"/>
  <c r="F70" i="1" s="1"/>
  <c r="S22" i="259"/>
  <c r="F8" i="1" s="1"/>
  <c r="S20" i="258"/>
  <c r="U24" i="255"/>
  <c r="H66" i="1" s="1"/>
  <c r="T24" i="255"/>
  <c r="G66" i="1" s="1"/>
  <c r="R24" i="255"/>
  <c r="E66" i="1" s="1"/>
  <c r="Q24" i="255"/>
  <c r="D66" i="1" s="1"/>
  <c r="U45" i="238"/>
  <c r="H121" i="1" s="1"/>
  <c r="T45" i="238"/>
  <c r="G121" i="1" s="1"/>
  <c r="R45" i="238"/>
  <c r="E121" i="1" s="1"/>
  <c r="Q45" i="238"/>
  <c r="D121" i="1" s="1"/>
  <c r="U9" i="254"/>
  <c r="H132" i="1" s="1"/>
  <c r="T9" i="254"/>
  <c r="G132" i="1" s="1"/>
  <c r="R9" i="254"/>
  <c r="E132" i="1" s="1"/>
  <c r="Q9" i="254"/>
  <c r="D132" i="1" s="1"/>
  <c r="U6" i="253"/>
  <c r="H160" i="1" s="1"/>
  <c r="T6" i="253"/>
  <c r="G160" i="1" s="1"/>
  <c r="R6" i="253"/>
  <c r="E160" i="1" s="1"/>
  <c r="Q6" i="253"/>
  <c r="D160" i="1" s="1"/>
  <c r="U48" i="252"/>
  <c r="H63" i="1" s="1"/>
  <c r="T48" i="252"/>
  <c r="G63" i="1" s="1"/>
  <c r="R48" i="252"/>
  <c r="E63" i="1" s="1"/>
  <c r="Q48" i="252"/>
  <c r="D63" i="1" s="1"/>
  <c r="U10" i="251"/>
  <c r="H191" i="1" s="1"/>
  <c r="T10" i="251"/>
  <c r="G191" i="1" s="1"/>
  <c r="R10" i="251"/>
  <c r="Q10" i="251"/>
  <c r="D191" i="1" s="1"/>
  <c r="G45" i="1"/>
  <c r="U5" i="250"/>
  <c r="H41" i="1" s="1"/>
  <c r="T5" i="250"/>
  <c r="G41" i="1" s="1"/>
  <c r="R5" i="250"/>
  <c r="Q5" i="250"/>
  <c r="D41" i="1" s="1"/>
  <c r="D45" i="1"/>
  <c r="U4" i="249"/>
  <c r="H45" i="1" s="1"/>
  <c r="T4" i="249"/>
  <c r="R4" i="249"/>
  <c r="S4" i="249" s="1"/>
  <c r="V4" i="249" s="1"/>
  <c r="I45" i="1" s="1"/>
  <c r="Q4" i="249"/>
  <c r="U6" i="248"/>
  <c r="H34" i="1" s="1"/>
  <c r="T6" i="248"/>
  <c r="G34" i="1" s="1"/>
  <c r="R6" i="248"/>
  <c r="E34" i="1" s="1"/>
  <c r="Q6" i="248"/>
  <c r="D34" i="1" s="1"/>
  <c r="U9" i="247"/>
  <c r="H190" i="1" s="1"/>
  <c r="T9" i="247"/>
  <c r="G190" i="1" s="1"/>
  <c r="R9" i="247"/>
  <c r="E190" i="1" s="1"/>
  <c r="Q9" i="247"/>
  <c r="D190" i="1" s="1"/>
  <c r="U45" i="246"/>
  <c r="H115" i="1" s="1"/>
  <c r="T45" i="246"/>
  <c r="G115" i="1" s="1"/>
  <c r="R45" i="246"/>
  <c r="E115" i="1" s="1"/>
  <c r="Q45" i="246"/>
  <c r="D115" i="1" s="1"/>
  <c r="U16" i="244"/>
  <c r="H67" i="1" s="1"/>
  <c r="T16" i="244"/>
  <c r="G67" i="1" s="1"/>
  <c r="R16" i="244"/>
  <c r="E67" i="1" s="1"/>
  <c r="Q16" i="244"/>
  <c r="D67" i="1" s="1"/>
  <c r="U29" i="238"/>
  <c r="H6" i="1" s="1"/>
  <c r="T29" i="238"/>
  <c r="G6" i="1" s="1"/>
  <c r="R29" i="238"/>
  <c r="Q29" i="238"/>
  <c r="D6" i="1" s="1"/>
  <c r="V9" i="282" l="1"/>
  <c r="I23" i="1" s="1"/>
  <c r="E45" i="1"/>
  <c r="V4" i="303"/>
  <c r="I104" i="1" s="1"/>
  <c r="F104" i="1"/>
  <c r="V8" i="290"/>
  <c r="I31" i="1" s="1"/>
  <c r="F31" i="1"/>
  <c r="F45" i="1"/>
  <c r="V5" i="292"/>
  <c r="I93" i="1" s="1"/>
  <c r="V9" i="302"/>
  <c r="I22" i="1" s="1"/>
  <c r="V10" i="256"/>
  <c r="I24" i="1" s="1"/>
  <c r="F24" i="1"/>
  <c r="V4" i="296"/>
  <c r="I178" i="1" s="1"/>
  <c r="F178" i="1"/>
  <c r="V4" i="304"/>
  <c r="I107" i="1" s="1"/>
  <c r="F107" i="1"/>
  <c r="S10" i="251"/>
  <c r="E191" i="1"/>
  <c r="V12" i="279"/>
  <c r="I186" i="1" s="1"/>
  <c r="V9" i="285"/>
  <c r="I130" i="1" s="1"/>
  <c r="F130" i="1"/>
  <c r="V11" i="267"/>
  <c r="I21" i="1" s="1"/>
  <c r="E6" i="1"/>
  <c r="S29" i="238"/>
  <c r="V29" i="238" s="1"/>
  <c r="I6" i="1" s="1"/>
  <c r="F170" i="1"/>
  <c r="V12" i="276"/>
  <c r="I74" i="1" s="1"/>
  <c r="F29" i="1"/>
  <c r="V7" i="275"/>
  <c r="I90" i="1" s="1"/>
  <c r="F90" i="1"/>
  <c r="V14" i="257"/>
  <c r="I19" i="1" s="1"/>
  <c r="F19" i="1"/>
  <c r="V5" i="297"/>
  <c r="I197" i="1" s="1"/>
  <c r="F197" i="1"/>
  <c r="V15" i="306"/>
  <c r="I122" i="1" s="1"/>
  <c r="V22" i="281"/>
  <c r="I7" i="1" s="1"/>
  <c r="V12" i="294"/>
  <c r="I125" i="1" s="1"/>
  <c r="V5" i="291"/>
  <c r="I87" i="1" s="1"/>
  <c r="F87" i="1"/>
  <c r="V15" i="293"/>
  <c r="I71" i="1" s="1"/>
  <c r="V5" i="310"/>
  <c r="I217" i="1" s="1"/>
  <c r="F217" i="1"/>
  <c r="V10" i="309"/>
  <c r="I187" i="1" s="1"/>
  <c r="V5" i="308"/>
  <c r="I162" i="1" s="1"/>
  <c r="F162" i="1"/>
  <c r="V17" i="307"/>
  <c r="I117" i="1" s="1"/>
  <c r="V16" i="300"/>
  <c r="I11" i="1" s="1"/>
  <c r="V28" i="269"/>
  <c r="I10" i="1" s="1"/>
  <c r="V13" i="301"/>
  <c r="I13" i="1" s="1"/>
  <c r="F13" i="1"/>
  <c r="V4" i="286"/>
  <c r="I53" i="1" s="1"/>
  <c r="F53" i="1"/>
  <c r="V16" i="287"/>
  <c r="I73" i="1" s="1"/>
  <c r="V10" i="283"/>
  <c r="I69" i="1" s="1"/>
  <c r="F69" i="1"/>
  <c r="V7" i="288"/>
  <c r="I85" i="1" s="1"/>
  <c r="F85" i="1"/>
  <c r="F62" i="1"/>
  <c r="V24" i="298"/>
  <c r="I119" i="1" s="1"/>
  <c r="V9" i="278"/>
  <c r="I192" i="1" s="1"/>
  <c r="V6" i="264"/>
  <c r="I166" i="1" s="1"/>
  <c r="F166" i="1"/>
  <c r="V12" i="270"/>
  <c r="I15" i="1" s="1"/>
  <c r="V29" i="258"/>
  <c r="I82" i="1" s="1"/>
  <c r="F82" i="1"/>
  <c r="V14" i="271"/>
  <c r="I9" i="1" s="1"/>
  <c r="V15" i="284"/>
  <c r="I116" i="1" s="1"/>
  <c r="V13" i="274"/>
  <c r="I18" i="1" s="1"/>
  <c r="V10" i="266"/>
  <c r="I131" i="1" s="1"/>
  <c r="V22" i="247"/>
  <c r="I124" i="1" s="1"/>
  <c r="S5" i="250"/>
  <c r="V5" i="250" s="1"/>
  <c r="I41" i="1" s="1"/>
  <c r="V16" i="250"/>
  <c r="I77" i="1" s="1"/>
  <c r="V17" i="268"/>
  <c r="I189" i="1" s="1"/>
  <c r="F189" i="1"/>
  <c r="V5" i="263"/>
  <c r="I150" i="1" s="1"/>
  <c r="F150" i="1"/>
  <c r="V17" i="262"/>
  <c r="I118" i="1" s="1"/>
  <c r="V9" i="261"/>
  <c r="I123" i="1" s="1"/>
  <c r="V17" i="260"/>
  <c r="I70" i="1" s="1"/>
  <c r="V22" i="259"/>
  <c r="I8" i="1" s="1"/>
  <c r="V20" i="258"/>
  <c r="I12" i="1" s="1"/>
  <c r="F12" i="1"/>
  <c r="E41" i="1"/>
  <c r="S6" i="248"/>
  <c r="S9" i="254"/>
  <c r="F132" i="1" s="1"/>
  <c r="S24" i="255"/>
  <c r="F66" i="1" s="1"/>
  <c r="S45" i="238"/>
  <c r="F121" i="1" s="1"/>
  <c r="S6" i="253"/>
  <c r="S48" i="252"/>
  <c r="S9" i="247"/>
  <c r="S16" i="244"/>
  <c r="F67" i="1" s="1"/>
  <c r="S45" i="246"/>
  <c r="F115" i="1" s="1"/>
  <c r="V10" i="251" l="1"/>
  <c r="I191" i="1" s="1"/>
  <c r="F191" i="1"/>
  <c r="F41" i="1"/>
  <c r="V9" i="247"/>
  <c r="I190" i="1" s="1"/>
  <c r="F190" i="1"/>
  <c r="V9" i="254"/>
  <c r="I132" i="1" s="1"/>
  <c r="V24" i="255"/>
  <c r="I66" i="1" s="1"/>
  <c r="V6" i="248"/>
  <c r="I34" i="1" s="1"/>
  <c r="F34" i="1"/>
  <c r="V45" i="238"/>
  <c r="I121" i="1" s="1"/>
  <c r="V6" i="253"/>
  <c r="I160" i="1" s="1"/>
  <c r="F160" i="1"/>
  <c r="V48" i="252"/>
  <c r="I63" i="1" s="1"/>
  <c r="F63" i="1"/>
  <c r="F6" i="1"/>
  <c r="V45" i="246"/>
  <c r="I115" i="1" s="1"/>
  <c r="V16" i="244"/>
  <c r="I67" i="1" s="1"/>
</calcChain>
</file>

<file path=xl/sharedStrings.xml><?xml version="1.0" encoding="utf-8"?>
<sst xmlns="http://schemas.openxmlformats.org/spreadsheetml/2006/main" count="7572" uniqueCount="208">
  <si>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</si>
  <si>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</si>
  <si>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</si>
  <si>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</si>
  <si>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</si>
  <si>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</si>
  <si>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</si>
  <si>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</si>
  <si>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</si>
  <si>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</si>
  <si>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</si>
  <si>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</si>
  <si>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</si>
  <si>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</si>
  <si>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</si>
  <si>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</si>
  <si>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</si>
  <si>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</si>
  <si>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</si>
  <si>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</si>
  <si>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</si>
  <si>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</si>
  <si>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</si>
  <si>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</si>
  <si>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</si>
  <si>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</si>
  <si>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</si>
  <si>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</si>
  <si>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</si>
  <si>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</si>
  <si>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</si>
  <si>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</si>
  <si>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</si>
  <si>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</si>
  <si>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</si>
  <si>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</si>
  <si>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Unlimited</t>
  </si>
  <si>
    <t xml:space="preserve">Unlimited </t>
  </si>
  <si>
    <t>Kentucky</t>
  </si>
  <si>
    <t>Mike Gross</t>
  </si>
  <si>
    <t>Jackson, KY</t>
  </si>
  <si>
    <t>DJ Lemaster</t>
  </si>
  <si>
    <t>Chris Bradley</t>
  </si>
  <si>
    <t>Chuck Miller</t>
  </si>
  <si>
    <t>Brandon Eversole</t>
  </si>
  <si>
    <t>John Moore</t>
  </si>
  <si>
    <t>Tao Irtz</t>
  </si>
  <si>
    <t>Brett Cavins</t>
  </si>
  <si>
    <t>Jim Mathews</t>
  </si>
  <si>
    <t>Tyler Price</t>
  </si>
  <si>
    <t>Jud Denniston</t>
  </si>
  <si>
    <t>John Mullins</t>
  </si>
  <si>
    <t>John Plummer</t>
  </si>
  <si>
    <t>Bill Broughton</t>
  </si>
  <si>
    <t>Wayne McMillen</t>
  </si>
  <si>
    <t>Larry Duncan</t>
  </si>
  <si>
    <t>Louisville, KY</t>
  </si>
  <si>
    <t>Dennis Pruett</t>
  </si>
  <si>
    <t>Tony Kaiser</t>
  </si>
  <si>
    <t>Terry Reynolds</t>
  </si>
  <si>
    <t>John Hoagland</t>
  </si>
  <si>
    <t>Frank DeGott</t>
  </si>
  <si>
    <t>Jim Matthews</t>
  </si>
  <si>
    <t>Foster Arvin</t>
  </si>
  <si>
    <t>Jud Dennston</t>
  </si>
  <si>
    <t>Terry Whitt</t>
  </si>
  <si>
    <t>John Stapleton</t>
  </si>
  <si>
    <t>DJ LeMaster</t>
  </si>
  <si>
    <t>Sterling Martin</t>
  </si>
  <si>
    <t>Steve DuVall</t>
  </si>
  <si>
    <t>Wilmore,KY</t>
  </si>
  <si>
    <t>Bret Cavins</t>
  </si>
  <si>
    <t>Marvin Batliner</t>
  </si>
  <si>
    <t>Kenny Huth</t>
  </si>
  <si>
    <t>Jason Salsman</t>
  </si>
  <si>
    <t>Dave Wethington</t>
  </si>
  <si>
    <t>Chuck Barnhart</t>
  </si>
  <si>
    <t>Casey Abell</t>
  </si>
  <si>
    <t>Todd Lyons</t>
  </si>
  <si>
    <t>Phil Nichols</t>
  </si>
  <si>
    <t>Darrell Moore</t>
  </si>
  <si>
    <t>Mike Moore</t>
  </si>
  <si>
    <t>Charles Miller</t>
  </si>
  <si>
    <t>Greg Smetanko</t>
  </si>
  <si>
    <t>Connal Rowe</t>
  </si>
  <si>
    <t>Brandon Hayes</t>
  </si>
  <si>
    <t>Tom Brooks</t>
  </si>
  <si>
    <t>Brad Sandy</t>
  </si>
  <si>
    <t>Louisville, KY 2</t>
  </si>
  <si>
    <t>Bill Smith</t>
  </si>
  <si>
    <t>Paul Hanlon</t>
  </si>
  <si>
    <t>Jon Landsaw</t>
  </si>
  <si>
    <t>Eric Foust</t>
  </si>
  <si>
    <t>Stuart Thomas</t>
  </si>
  <si>
    <t>Roy Peabody</t>
  </si>
  <si>
    <t>Matt Parmenter</t>
  </si>
  <si>
    <t>Randy Johnson</t>
  </si>
  <si>
    <t>Jeff Lee</t>
  </si>
  <si>
    <t>Mark Parmenter</t>
  </si>
  <si>
    <t>Josh Franks</t>
  </si>
  <si>
    <t>Adam Plummer</t>
  </si>
  <si>
    <t>David Brooks</t>
  </si>
  <si>
    <t>Mt. Sterling, KY</t>
  </si>
  <si>
    <t>Joe Jarrell</t>
  </si>
  <si>
    <t>Wally Smallwood</t>
  </si>
  <si>
    <t>David Charles</t>
  </si>
  <si>
    <t>H.I. Stroth</t>
  </si>
  <si>
    <t>Joe Wells</t>
  </si>
  <si>
    <t>Tom Ballinger</t>
  </si>
  <si>
    <t>Mike Mosbey</t>
  </si>
  <si>
    <t>Tim Brown</t>
  </si>
  <si>
    <t>Jeff Boggs</t>
  </si>
  <si>
    <t>Waylon Chandler</t>
  </si>
  <si>
    <t>Mike Blackard</t>
  </si>
  <si>
    <t>Factory</t>
  </si>
  <si>
    <t>Ross Reasor</t>
  </si>
  <si>
    <t xml:space="preserve">Factory </t>
  </si>
  <si>
    <t>John Caudill</t>
  </si>
  <si>
    <t>Bob Huth</t>
  </si>
  <si>
    <t>Wallace Smallwood</t>
  </si>
  <si>
    <t>David Bachman</t>
  </si>
  <si>
    <t>H. I. Stroth</t>
  </si>
  <si>
    <t>Allen Hoagland</t>
  </si>
  <si>
    <t>Marc Hanlon</t>
  </si>
  <si>
    <t>Heath Sexton</t>
  </si>
  <si>
    <t>David Barnes</t>
  </si>
  <si>
    <t>Ann Tucker</t>
  </si>
  <si>
    <t>Joe Rose</t>
  </si>
  <si>
    <t>Dustin Fugate</t>
  </si>
  <si>
    <t>Mark Gray</t>
  </si>
  <si>
    <t>Dewy Cunnigan</t>
  </si>
  <si>
    <t>Royden Peabody</t>
  </si>
  <si>
    <t>Rod Patterson</t>
  </si>
  <si>
    <t>Tyler Hart</t>
  </si>
  <si>
    <t>Brian Oliver</t>
  </si>
  <si>
    <t>Scott Musick</t>
  </si>
  <si>
    <t>Carl King</t>
  </si>
  <si>
    <t>Ricky Finch</t>
  </si>
  <si>
    <t>Dennis DeMasters</t>
  </si>
  <si>
    <t>Bill Driver</t>
  </si>
  <si>
    <t>Tyler Soto</t>
  </si>
  <si>
    <t>Krissie Driver</t>
  </si>
  <si>
    <t>Adam Patton</t>
  </si>
  <si>
    <t>Randy Thomas</t>
  </si>
  <si>
    <t>Mike Conely</t>
  </si>
  <si>
    <t>Corey Muse</t>
  </si>
  <si>
    <t>Damon Thomas</t>
  </si>
  <si>
    <t>Mike Conley</t>
  </si>
  <si>
    <t>Derrick Tomes</t>
  </si>
  <si>
    <t>Rick Eldridge</t>
  </si>
  <si>
    <t>Scott Spencer</t>
  </si>
  <si>
    <t>Cory Muse</t>
  </si>
  <si>
    <t>Chase Muse</t>
  </si>
  <si>
    <t>Kyle Banks</t>
  </si>
  <si>
    <t>Darren Herald</t>
  </si>
  <si>
    <t>Chris Helton</t>
  </si>
  <si>
    <t>Justin Colville</t>
  </si>
  <si>
    <t>Ryan Lee</t>
  </si>
  <si>
    <t>Adien Lee</t>
  </si>
  <si>
    <t>Aidan Lee</t>
  </si>
  <si>
    <t>Doug Clark</t>
  </si>
  <si>
    <t>Bradley Sage</t>
  </si>
  <si>
    <t>James McAnelly</t>
  </si>
  <si>
    <t>Stuart Tlhomas</t>
  </si>
  <si>
    <t>Jacob Rojan</t>
  </si>
  <si>
    <t>Ben Morris</t>
  </si>
  <si>
    <t>James Parker</t>
  </si>
  <si>
    <t>Stanley Canter</t>
  </si>
  <si>
    <t>Shane Hatfield</t>
  </si>
  <si>
    <t>Chad Hall</t>
  </si>
  <si>
    <t>Steve Bates</t>
  </si>
  <si>
    <t>Tony Kautz</t>
  </si>
  <si>
    <t>Justin Lowe</t>
  </si>
  <si>
    <t>Carl Turner</t>
  </si>
  <si>
    <t>Tom Downton Jr</t>
  </si>
  <si>
    <t>Darrin Herald</t>
  </si>
  <si>
    <t>Paul Browne</t>
  </si>
  <si>
    <t>Jeff Kite</t>
  </si>
  <si>
    <t>Shawn Hudson</t>
  </si>
  <si>
    <t>Joe Happel</t>
  </si>
  <si>
    <t>Jerry Collins</t>
  </si>
  <si>
    <t>Chris Workman</t>
  </si>
  <si>
    <t>James McAnally</t>
  </si>
  <si>
    <t>Tim Conway</t>
  </si>
  <si>
    <t>Brett Higgins</t>
  </si>
  <si>
    <t>John Derrick</t>
  </si>
  <si>
    <t>Max Dixon</t>
  </si>
  <si>
    <t>James Mcanelly</t>
  </si>
  <si>
    <t>Pitt Connelly</t>
  </si>
  <si>
    <t>Pit Connelly</t>
  </si>
  <si>
    <t>Frank Degott</t>
  </si>
  <si>
    <t>Tim Moore</t>
  </si>
  <si>
    <t>Ron Anderson</t>
  </si>
  <si>
    <t>Steve Duvall</t>
  </si>
  <si>
    <t>Terry Johnson</t>
  </si>
  <si>
    <t>Matt Dixon</t>
  </si>
  <si>
    <t>John Quesinberry</t>
  </si>
  <si>
    <t>Courtney Muse</t>
  </si>
  <si>
    <t>Greg Watkins</t>
  </si>
  <si>
    <t>Ross Reiser</t>
  </si>
  <si>
    <t>Terry Estes</t>
  </si>
  <si>
    <t>Outlaw Hvy</t>
  </si>
  <si>
    <t>Thomas Bausch</t>
  </si>
  <si>
    <t>Kevin Azbill</t>
  </si>
  <si>
    <t>Mark Haley</t>
  </si>
  <si>
    <t>Duke DeMasters</t>
  </si>
  <si>
    <t>John Williams</t>
  </si>
  <si>
    <t>Tom Bausch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</si>
</sst>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5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wrapText="1" shrinkToFit="1"/>
    </xf>
    <xf numFmtId="0" fontId="2" fillId="5" borderId="1" xfId="0" applyFont="1" applyFill="1" applyBorder="1" applyAlignment="1" applyProtection="1">
      <alignment horizontal="center"/>
      <protection locked="0"/>
    </xf>
    <xf numFmtId="14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11" fillId="5" borderId="1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 wrapText="1"/>
      <protection hidden="1"/>
    </xf>
    <xf numFmtId="2" fontId="2" fillId="5" borderId="1" xfId="0" applyNumberFormat="1" applyFont="1" applyFill="1" applyBorder="1" applyAlignment="1" applyProtection="1">
      <alignment horizontal="center"/>
      <protection hidden="1"/>
    </xf>
    <xf numFmtId="1" fontId="11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 applyProtection="1">
      <alignment horizontal="center"/>
      <protection hidden="1"/>
    </xf>
    <xf numFmtId="2" fontId="2" fillId="5" borderId="1" xfId="0" applyNumberFormat="1" applyFont="1" applyFill="1" applyBorder="1" applyAlignment="1" applyProtection="1">
      <alignment horizontal="center" wrapText="1"/>
      <protection hidden="1"/>
    </xf>
    <xf numFmtId="0" fontId="0" fillId="5" borderId="0" xfId="0" applyFill="1"/>
    <xf numFmtId="1" fontId="9" fillId="5" borderId="1" xfId="0" applyNumberFormat="1" applyFont="1" applyFill="1" applyBorder="1" applyAlignment="1" applyProtection="1">
      <alignment horizontal="center" vertical="center"/>
      <protection locked="0"/>
    </xf>
    <xf numFmtId="1" fontId="9" fillId="5" borderId="1" xfId="0" applyNumberFormat="1" applyFont="1" applyFill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 applyBorder="1" applyAlignment="1" applyProtection="1">
      <alignment horizontal="center"/>
      <protection locked="0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 applyProtection="1">
      <alignment horizontal="center"/>
      <protection locked="0"/>
    </xf>
    <xf numFmtId="1" fontId="11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 wrapText="1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/>
    <xf numFmtId="1" fontId="2" fillId="6" borderId="1" xfId="0" applyNumberFormat="1" applyFont="1" applyFill="1" applyBorder="1" applyAlignment="1" applyProtection="1">
      <alignment horizont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075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microsoft.com/office/2017/10/relationships/person" Target="persons/perso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externalLink" Target="externalLinks/externalLink1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externalLink" Target="externalLinks/externalLink2.xml"/><Relationship Id="rId90" Type="http://schemas.openxmlformats.org/officeDocument/2006/relationships/worksheet" Target="worksheets/sheet9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oal%20tipple%2010-29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oal%20tipple%2011-5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217"/>
  <sheetViews>
    <sheetView tabSelected="1" zoomScaleNormal="100" workbookViewId="0">
      <selection activeCell="J1" sqref="J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8" x14ac:dyDescent="0.25">
      <c r="A2" s="104" t="s">
        <v>16</v>
      </c>
      <c r="B2" s="105"/>
      <c r="C2" s="105"/>
      <c r="D2" s="105"/>
      <c r="E2" s="105"/>
      <c r="F2" s="105"/>
      <c r="G2" s="105"/>
      <c r="H2" s="105"/>
      <c r="I2" s="105"/>
    </row>
    <row r="3" spans="1:9" ht="18" x14ac:dyDescent="0.35">
      <c r="A3" s="106" t="s">
        <v>38</v>
      </c>
      <c r="B3" s="107"/>
      <c r="C3" s="107"/>
      <c r="D3" s="107"/>
      <c r="E3" s="107"/>
      <c r="F3" s="107"/>
      <c r="G3" s="107"/>
      <c r="H3" s="107"/>
      <c r="I3" s="107"/>
    </row>
    <row r="4" spans="1: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32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14</v>
      </c>
      <c r="C6" s="33" t="s">
        <v>39</v>
      </c>
      <c r="D6" s="20">
        <f>SUM('Mike Gross'!Q29)</f>
        <v>110</v>
      </c>
      <c r="E6" s="20">
        <f>SUM('Mike Gross'!R29)</f>
        <v>21741.007000000001</v>
      </c>
      <c r="F6" s="19">
        <f>SUM('Mike Gross'!S29)</f>
        <v>197.6455181818182</v>
      </c>
      <c r="G6" s="20">
        <f>SUM('Mike Gross'!T29)</f>
        <v>389</v>
      </c>
      <c r="H6" s="20">
        <f>SUM('Mike Gross'!U29)</f>
        <v>249</v>
      </c>
      <c r="I6" s="19">
        <f>SUM('Mike Gross'!V29)</f>
        <v>446.6455181818182</v>
      </c>
    </row>
    <row r="7" spans="1:9" x14ac:dyDescent="0.25">
      <c r="A7" s="18">
        <f>+A6+1</f>
        <v>2</v>
      </c>
      <c r="B7" s="18" t="s">
        <v>14</v>
      </c>
      <c r="C7" s="33" t="s">
        <v>83</v>
      </c>
      <c r="D7" s="20">
        <f>SUM('Greg Smetanko'!Q22)</f>
        <v>82</v>
      </c>
      <c r="E7" s="20">
        <f>SUM('Greg Smetanko'!R22)</f>
        <v>16192.009000000002</v>
      </c>
      <c r="F7" s="19">
        <f>SUM('Greg Smetanko'!S22)</f>
        <v>197.46352439024392</v>
      </c>
      <c r="G7" s="20">
        <f>SUM('Greg Smetanko'!T22)</f>
        <v>331</v>
      </c>
      <c r="H7" s="20">
        <f>SUM('Greg Smetanko'!U22)</f>
        <v>160</v>
      </c>
      <c r="I7" s="19">
        <f>SUM('Greg Smetanko'!V22)</f>
        <v>357.46352439024395</v>
      </c>
    </row>
    <row r="8" spans="1:9" x14ac:dyDescent="0.25">
      <c r="A8" s="18">
        <f t="shared" ref="A8:A31" si="0">+A7+1</f>
        <v>3</v>
      </c>
      <c r="B8" s="18" t="s">
        <v>14</v>
      </c>
      <c r="C8" s="33" t="s">
        <v>55</v>
      </c>
      <c r="D8" s="20">
        <f>SUM('Larry Duncan'!Q22)</f>
        <v>71</v>
      </c>
      <c r="E8" s="20">
        <f>SUM('Larry Duncan'!R22)</f>
        <v>13835.006000000001</v>
      </c>
      <c r="F8" s="19">
        <f>SUM('Larry Duncan'!S22)</f>
        <v>194.85923943661973</v>
      </c>
      <c r="G8" s="20">
        <f>SUM('Larry Duncan'!T22)</f>
        <v>167</v>
      </c>
      <c r="H8" s="20">
        <f>SUM('Larry Duncan'!U22)</f>
        <v>128</v>
      </c>
      <c r="I8" s="19">
        <f>SUM('Larry Duncan'!V22)</f>
        <v>322.85923943661976</v>
      </c>
    </row>
    <row r="9" spans="1:9" x14ac:dyDescent="0.25">
      <c r="A9" s="18">
        <f t="shared" si="0"/>
        <v>4</v>
      </c>
      <c r="B9" s="18" t="s">
        <v>14</v>
      </c>
      <c r="C9" s="33" t="s">
        <v>73</v>
      </c>
      <c r="D9" s="20">
        <f>SUM('Kenny Huth'!Q14)</f>
        <v>50</v>
      </c>
      <c r="E9" s="20">
        <f>SUM('Kenny Huth'!R14)</f>
        <v>9844.0110000000004</v>
      </c>
      <c r="F9" s="19">
        <f>SUM('Kenny Huth'!S14)</f>
        <v>196.88022000000001</v>
      </c>
      <c r="G9" s="20">
        <f>SUM('Kenny Huth'!T14)</f>
        <v>184</v>
      </c>
      <c r="H9" s="20">
        <f>SUM('Kenny Huth'!U14)</f>
        <v>117</v>
      </c>
      <c r="I9" s="19">
        <f>SUM('Kenny Huth'!V14)</f>
        <v>313.88022000000001</v>
      </c>
    </row>
    <row r="10" spans="1:9" x14ac:dyDescent="0.25">
      <c r="A10" s="18">
        <f t="shared" si="0"/>
        <v>5</v>
      </c>
      <c r="B10" s="18" t="s">
        <v>14</v>
      </c>
      <c r="C10" s="51" t="s">
        <v>69</v>
      </c>
      <c r="D10" s="20">
        <f>SUM('Steve DuVall'!Q28)</f>
        <v>108</v>
      </c>
      <c r="E10" s="20">
        <f>SUM('Steve DuVall'!R28)</f>
        <v>21011.003000000001</v>
      </c>
      <c r="F10" s="19">
        <f>SUM('Steve DuVall'!S28)</f>
        <v>194.54632407407408</v>
      </c>
      <c r="G10" s="20">
        <f>SUM('Steve DuVall'!T28)</f>
        <v>258</v>
      </c>
      <c r="H10" s="20">
        <f>SUM('Steve DuVall'!U28)</f>
        <v>103</v>
      </c>
      <c r="I10" s="19">
        <f>SUM('Steve DuVall'!V28)</f>
        <v>297.54632407407405</v>
      </c>
    </row>
    <row r="11" spans="1:9" x14ac:dyDescent="0.25">
      <c r="A11" s="18">
        <f t="shared" si="0"/>
        <v>6</v>
      </c>
      <c r="B11" s="18" t="s">
        <v>14</v>
      </c>
      <c r="C11" s="33" t="s">
        <v>104</v>
      </c>
      <c r="D11" s="20">
        <f>SUM('Wally Smallwood'!Q16)</f>
        <v>60</v>
      </c>
      <c r="E11" s="20">
        <f>SUM('Wally Smallwood'!R16)</f>
        <v>11745.002</v>
      </c>
      <c r="F11" s="19">
        <f>SUM('Wally Smallwood'!S16)</f>
        <v>195.75003333333333</v>
      </c>
      <c r="G11" s="20">
        <f>SUM('Wally Smallwood'!T16)</f>
        <v>180</v>
      </c>
      <c r="H11" s="20">
        <f>SUM('Wally Smallwood'!U16)</f>
        <v>88</v>
      </c>
      <c r="I11" s="19">
        <f>SUM('Wally Smallwood'!V16)</f>
        <v>283.75003333333336</v>
      </c>
    </row>
    <row r="12" spans="1:9" x14ac:dyDescent="0.25">
      <c r="A12" s="18">
        <f t="shared" si="0"/>
        <v>7</v>
      </c>
      <c r="B12" s="18" t="s">
        <v>14</v>
      </c>
      <c r="C12" s="33" t="s">
        <v>54</v>
      </c>
      <c r="D12" s="20">
        <f>SUM('Wayne McMillen'!Q20)</f>
        <v>70</v>
      </c>
      <c r="E12" s="20">
        <f>SUM('Wayne McMillen'!R20)</f>
        <v>13564.003000000001</v>
      </c>
      <c r="F12" s="19">
        <f>SUM('Wayne McMillen'!S20)</f>
        <v>193.77147142857143</v>
      </c>
      <c r="G12" s="20">
        <f>SUM('Wayne McMillen'!T20)</f>
        <v>155</v>
      </c>
      <c r="H12" s="20">
        <f>SUM('Wayne McMillen'!U20)</f>
        <v>80</v>
      </c>
      <c r="I12" s="19">
        <f>SUM('Wayne McMillen'!V20)</f>
        <v>273.77147142857143</v>
      </c>
    </row>
    <row r="13" spans="1:9" x14ac:dyDescent="0.25">
      <c r="A13" s="18">
        <f t="shared" si="0"/>
        <v>8</v>
      </c>
      <c r="B13" s="18" t="s">
        <v>14</v>
      </c>
      <c r="C13" s="33" t="s">
        <v>105</v>
      </c>
      <c r="D13" s="20">
        <f>SUM('David Charles'!Q13)</f>
        <v>44</v>
      </c>
      <c r="E13" s="20">
        <f>SUM('David Charles'!R13)</f>
        <v>8558.0020000000004</v>
      </c>
      <c r="F13" s="19">
        <f>SUM('David Charles'!S13)</f>
        <v>194.50004545454547</v>
      </c>
      <c r="G13" s="20">
        <f>SUM('David Charles'!T13)</f>
        <v>99</v>
      </c>
      <c r="H13" s="20">
        <f>SUM('David Charles'!U13)</f>
        <v>68</v>
      </c>
      <c r="I13" s="19">
        <f>SUM('David Charles'!V13)</f>
        <v>262.50004545454544</v>
      </c>
    </row>
    <row r="14" spans="1:9" x14ac:dyDescent="0.25">
      <c r="A14" s="18">
        <f t="shared" si="0"/>
        <v>9</v>
      </c>
      <c r="B14" s="18" t="s">
        <v>14</v>
      </c>
      <c r="C14" s="33" t="s">
        <v>103</v>
      </c>
      <c r="D14" s="20">
        <f>SUM('Joe Jarrell'!Q9)</f>
        <v>26</v>
      </c>
      <c r="E14" s="20">
        <f>SUM('Joe Jarrell'!R9)</f>
        <v>5111</v>
      </c>
      <c r="F14" s="19">
        <f>SUM('Joe Jarrell'!S9)</f>
        <v>196.57692307692307</v>
      </c>
      <c r="G14" s="20">
        <f>SUM('Joe Jarrell'!T9)</f>
        <v>83</v>
      </c>
      <c r="H14" s="20">
        <f>SUM('Joe Jarrell'!U9)</f>
        <v>64</v>
      </c>
      <c r="I14" s="19">
        <f>SUM('Joe Jarrell'!V9)</f>
        <v>260.57692307692309</v>
      </c>
    </row>
    <row r="15" spans="1:9" x14ac:dyDescent="0.25">
      <c r="A15" s="18">
        <f t="shared" si="0"/>
        <v>10</v>
      </c>
      <c r="B15" s="18" t="s">
        <v>14</v>
      </c>
      <c r="C15" s="33" t="s">
        <v>72</v>
      </c>
      <c r="D15" s="20">
        <f>SUM('Marvin Batliner'!Q12)</f>
        <v>42</v>
      </c>
      <c r="E15" s="20">
        <f>SUM('Marvin Batliner'!R12)</f>
        <v>8234.0040000000008</v>
      </c>
      <c r="F15" s="19">
        <f>SUM('Marvin Batliner'!S12)</f>
        <v>196.04771428571431</v>
      </c>
      <c r="G15" s="20">
        <f>SUM('Marvin Batliner'!T12)</f>
        <v>121</v>
      </c>
      <c r="H15" s="20">
        <f>SUM('Marvin Batliner'!U12)</f>
        <v>57</v>
      </c>
      <c r="I15" s="19">
        <f>SUM('Marvin Batliner'!V12)</f>
        <v>253.04771428571431</v>
      </c>
    </row>
    <row r="16" spans="1:9" x14ac:dyDescent="0.25">
      <c r="A16" s="18">
        <f t="shared" si="0"/>
        <v>11</v>
      </c>
      <c r="B16" s="18" t="s">
        <v>14</v>
      </c>
      <c r="C16" s="34" t="s">
        <v>147</v>
      </c>
      <c r="D16" s="16">
        <f>+'Mike Conley'!Q33</f>
        <v>26</v>
      </c>
      <c r="E16" s="16">
        <f>+'Mike Conley'!R33</f>
        <v>5079.0030000000006</v>
      </c>
      <c r="F16" s="15">
        <f>+'Mike Conley'!S33</f>
        <v>195.34626923076925</v>
      </c>
      <c r="G16" s="16">
        <f>+'Mike Conley'!T33</f>
        <v>74</v>
      </c>
      <c r="H16" s="16">
        <f>+'Mike Conley'!U33</f>
        <v>45</v>
      </c>
      <c r="I16" s="15">
        <f>+'Mike Conley'!V33</f>
        <v>240.34626923076925</v>
      </c>
    </row>
    <row r="17" spans="1:9" x14ac:dyDescent="0.25">
      <c r="A17" s="18">
        <f t="shared" si="0"/>
        <v>12</v>
      </c>
      <c r="B17" s="18" t="s">
        <v>14</v>
      </c>
      <c r="C17" s="17" t="s">
        <v>63</v>
      </c>
      <c r="D17" s="20">
        <f>SUM('Foster Arvin'!Q52)</f>
        <v>26</v>
      </c>
      <c r="E17" s="20">
        <f>SUM('Foster Arvin'!R52)</f>
        <v>5125.0020000000004</v>
      </c>
      <c r="F17" s="19">
        <f>SUM('Foster Arvin'!S52)</f>
        <v>197.11546153846155</v>
      </c>
      <c r="G17" s="20">
        <f>SUM('Foster Arvin'!T52)</f>
        <v>79</v>
      </c>
      <c r="H17" s="20">
        <f>SUM('Foster Arvin'!U52)</f>
        <v>38</v>
      </c>
      <c r="I17" s="19">
        <f>SUM('Foster Arvin'!V52)</f>
        <v>235.11546153846155</v>
      </c>
    </row>
    <row r="18" spans="1:9" x14ac:dyDescent="0.25">
      <c r="A18" s="18">
        <f t="shared" si="0"/>
        <v>13</v>
      </c>
      <c r="B18" s="18" t="s">
        <v>14</v>
      </c>
      <c r="C18" s="33" t="s">
        <v>76</v>
      </c>
      <c r="D18" s="20">
        <f>SUM('Chuck Barnhart'!Q13)</f>
        <v>34</v>
      </c>
      <c r="E18" s="20">
        <f>SUM('Chuck Barnhart'!R13)</f>
        <v>6491.0010000000002</v>
      </c>
      <c r="F18" s="19">
        <f>SUM('Chuck Barnhart'!S13)</f>
        <v>190.91179411764708</v>
      </c>
      <c r="G18" s="20">
        <f>SUM('Chuck Barnhart'!T13)</f>
        <v>67</v>
      </c>
      <c r="H18" s="20">
        <f>SUM('Chuck Barnhart'!U13)</f>
        <v>41</v>
      </c>
      <c r="I18" s="19">
        <f>SUM('Chuck Barnhart'!V13)</f>
        <v>231.91179411764708</v>
      </c>
    </row>
    <row r="19" spans="1:9" x14ac:dyDescent="0.25">
      <c r="A19" s="18">
        <f t="shared" si="0"/>
        <v>14</v>
      </c>
      <c r="B19" s="18" t="s">
        <v>14</v>
      </c>
      <c r="C19" s="33" t="s">
        <v>53</v>
      </c>
      <c r="D19" s="20">
        <f>SUM('Bill Broughton'!Q14)</f>
        <v>46</v>
      </c>
      <c r="E19" s="20">
        <f>SUM('Bill Broughton'!R14)</f>
        <v>8794</v>
      </c>
      <c r="F19" s="19">
        <f>SUM('Bill Broughton'!S14)</f>
        <v>191.17391304347825</v>
      </c>
      <c r="G19" s="20">
        <f>SUM('Bill Broughton'!T14)</f>
        <v>75</v>
      </c>
      <c r="H19" s="20">
        <f>SUM('Bill Broughton'!U14)</f>
        <v>40</v>
      </c>
      <c r="I19" s="19">
        <f>SUM('Bill Broughton'!V14)</f>
        <v>231.17391304347825</v>
      </c>
    </row>
    <row r="20" spans="1:9" x14ac:dyDescent="0.25">
      <c r="A20" s="18">
        <f t="shared" si="0"/>
        <v>15</v>
      </c>
      <c r="B20" s="18" t="s">
        <v>14</v>
      </c>
      <c r="C20" s="33" t="s">
        <v>82</v>
      </c>
      <c r="D20" s="20">
        <f>SUM('Charles Miller'!Q8)</f>
        <v>24</v>
      </c>
      <c r="E20" s="20">
        <f>SUM('Charles Miller'!R8)</f>
        <v>4727</v>
      </c>
      <c r="F20" s="19">
        <f>SUM('Charles Miller'!S8)</f>
        <v>196.95833333333334</v>
      </c>
      <c r="G20" s="20">
        <f>SUM('Charles Miller'!T8)</f>
        <v>54</v>
      </c>
      <c r="H20" s="20">
        <f>SUM('Charles Miller'!U8)</f>
        <v>33</v>
      </c>
      <c r="I20" s="19">
        <f>SUM('Charles Miller'!V8)</f>
        <v>229.95833333333334</v>
      </c>
    </row>
    <row r="21" spans="1:9" x14ac:dyDescent="0.25">
      <c r="A21" s="18">
        <f t="shared" si="0"/>
        <v>16</v>
      </c>
      <c r="B21" s="18" t="s">
        <v>14</v>
      </c>
      <c r="C21" s="33" t="s">
        <v>66</v>
      </c>
      <c r="D21" s="20">
        <f>SUM('John Stapleton'!Q11)</f>
        <v>36</v>
      </c>
      <c r="E21" s="20">
        <f>SUM('John Stapleton'!R11)</f>
        <v>6822</v>
      </c>
      <c r="F21" s="19">
        <f>SUM('John Stapleton'!S11)</f>
        <v>189.5</v>
      </c>
      <c r="G21" s="20">
        <f>SUM('John Stapleton'!T11)</f>
        <v>64</v>
      </c>
      <c r="H21" s="20">
        <f>SUM('John Stapleton'!U11)</f>
        <v>40</v>
      </c>
      <c r="I21" s="19">
        <f>SUM('John Stapleton'!V11)</f>
        <v>229.5</v>
      </c>
    </row>
    <row r="22" spans="1:9" x14ac:dyDescent="0.25">
      <c r="A22" s="18">
        <f t="shared" si="0"/>
        <v>17</v>
      </c>
      <c r="B22" s="18" t="s">
        <v>14</v>
      </c>
      <c r="C22" s="33" t="s">
        <v>106</v>
      </c>
      <c r="D22" s="20">
        <f>SUM('H.I. Stroth'!Q9)</f>
        <v>22</v>
      </c>
      <c r="E22" s="20">
        <f>SUM('H.I. Stroth'!R9)</f>
        <v>4272.0110000000004</v>
      </c>
      <c r="F22" s="19">
        <f>SUM('H.I. Stroth'!S9)</f>
        <v>194.1823181818182</v>
      </c>
      <c r="G22" s="20">
        <f>SUM('H.I. Stroth'!T9)</f>
        <v>46</v>
      </c>
      <c r="H22" s="20">
        <f>SUM('H.I. Stroth'!U9)</f>
        <v>32</v>
      </c>
      <c r="I22" s="19">
        <f>SUM('H.I. Stroth'!V9)</f>
        <v>226.1823181818182</v>
      </c>
    </row>
    <row r="23" spans="1:9" x14ac:dyDescent="0.25">
      <c r="A23" s="18">
        <f t="shared" si="0"/>
        <v>18</v>
      </c>
      <c r="B23" s="18" t="s">
        <v>14</v>
      </c>
      <c r="C23" s="33" t="s">
        <v>84</v>
      </c>
      <c r="D23" s="20">
        <f>SUM('Connal Rowe'!Q9)</f>
        <v>24</v>
      </c>
      <c r="E23" s="20">
        <f>SUM('Connal Rowe'!R9)</f>
        <v>4694.0010000000002</v>
      </c>
      <c r="F23" s="19">
        <f>SUM('Connal Rowe'!S9)</f>
        <v>195.58337500000002</v>
      </c>
      <c r="G23" s="20">
        <f>SUM('Connal Rowe'!T9)</f>
        <v>75</v>
      </c>
      <c r="H23" s="20">
        <f>SUM('Connal Rowe'!U9)</f>
        <v>28</v>
      </c>
      <c r="I23" s="19">
        <f>SUM('Connal Rowe'!V9)</f>
        <v>223.58337500000002</v>
      </c>
    </row>
    <row r="24" spans="1:9" x14ac:dyDescent="0.25">
      <c r="A24" s="18">
        <f t="shared" si="0"/>
        <v>19</v>
      </c>
      <c r="B24" s="18" t="s">
        <v>14</v>
      </c>
      <c r="C24" s="33" t="s">
        <v>52</v>
      </c>
      <c r="D24" s="20">
        <f>SUM('John Plummer'!Q10)</f>
        <v>30</v>
      </c>
      <c r="E24" s="20">
        <f>SUM('John Plummer'!R10)</f>
        <v>5764</v>
      </c>
      <c r="F24" s="19">
        <f>SUM('John Plummer'!S10)</f>
        <v>192.13333333333333</v>
      </c>
      <c r="G24" s="20">
        <f>SUM('John Plummer'!T10)</f>
        <v>65</v>
      </c>
      <c r="H24" s="20">
        <f>SUM('John Plummer'!U10)</f>
        <v>31</v>
      </c>
      <c r="I24" s="19">
        <f>SUM('John Plummer'!V10)</f>
        <v>223.13333333333333</v>
      </c>
    </row>
    <row r="25" spans="1:9" x14ac:dyDescent="0.25">
      <c r="A25" s="18">
        <f t="shared" si="0"/>
        <v>20</v>
      </c>
      <c r="B25" s="18" t="s">
        <v>14</v>
      </c>
      <c r="C25" s="33" t="s">
        <v>126</v>
      </c>
      <c r="D25" s="20">
        <f>SUM('Ann Tucker'!Q8)</f>
        <v>22</v>
      </c>
      <c r="E25" s="20">
        <f>SUM('Ann Tucker'!R8)</f>
        <v>4231</v>
      </c>
      <c r="F25" s="19">
        <f>SUM('Ann Tucker'!S8)</f>
        <v>192.31818181818181</v>
      </c>
      <c r="G25" s="20">
        <f>SUM('Ann Tucker'!T8)</f>
        <v>30</v>
      </c>
      <c r="H25" s="20">
        <f>SUM('Ann Tucker'!U8)</f>
        <v>20</v>
      </c>
      <c r="I25" s="19">
        <f>SUM('Ann Tucker'!V8)</f>
        <v>212.31818181818181</v>
      </c>
    </row>
    <row r="26" spans="1:9" x14ac:dyDescent="0.25">
      <c r="A26" s="18">
        <f t="shared" si="0"/>
        <v>21</v>
      </c>
      <c r="B26" s="18" t="s">
        <v>14</v>
      </c>
      <c r="C26" s="17" t="s">
        <v>96</v>
      </c>
      <c r="D26" s="20">
        <f>SUM('Randy Johnson'!Q25)</f>
        <v>21</v>
      </c>
      <c r="E26" s="20">
        <f>SUM('Randy Johnson'!R25)</f>
        <v>4008.0010000000002</v>
      </c>
      <c r="F26" s="19">
        <f>SUM('Randy Johnson'!S25)</f>
        <v>190.85719047619048</v>
      </c>
      <c r="G26" s="20">
        <f>SUM('Randy Johnson'!T25)</f>
        <v>40</v>
      </c>
      <c r="H26" s="20">
        <f>SUM('Randy Johnson'!U25)</f>
        <v>21</v>
      </c>
      <c r="I26" s="19">
        <f>SUM('Randy Johnson'!V25)</f>
        <v>211.85719047619048</v>
      </c>
    </row>
    <row r="27" spans="1:9" x14ac:dyDescent="0.25">
      <c r="A27" s="18">
        <f t="shared" si="0"/>
        <v>22</v>
      </c>
      <c r="B27" s="18" t="s">
        <v>14</v>
      </c>
      <c r="C27" s="85" t="s">
        <v>160</v>
      </c>
      <c r="D27" s="16">
        <f>SUM('Doug Clark'!Q9)</f>
        <v>26</v>
      </c>
      <c r="E27" s="16">
        <f>SUM('Doug Clark'!R9)</f>
        <v>5010</v>
      </c>
      <c r="F27" s="15">
        <f>SUM('Doug Clark'!S9)</f>
        <v>192.69230769230768</v>
      </c>
      <c r="G27" s="16">
        <f>SUM('Doug Clark'!T9)</f>
        <v>43</v>
      </c>
      <c r="H27" s="16">
        <f>SUM('Doug Clark'!U9)</f>
        <v>18</v>
      </c>
      <c r="I27" s="15">
        <f>SUM('Doug Clark'!V9)</f>
        <v>210.69230769230768</v>
      </c>
    </row>
    <row r="28" spans="1:9" x14ac:dyDescent="0.25">
      <c r="A28" s="18">
        <f t="shared" si="0"/>
        <v>23</v>
      </c>
      <c r="B28" s="18" t="s">
        <v>14</v>
      </c>
      <c r="C28" s="85" t="s">
        <v>161</v>
      </c>
      <c r="D28" s="16">
        <f>SUM('Bradley Sage'!Q9)</f>
        <v>26</v>
      </c>
      <c r="E28" s="16">
        <f>SUM('Bradley Sage'!R9)</f>
        <v>4966</v>
      </c>
      <c r="F28" s="15">
        <f>SUM('Bradley Sage'!S9)</f>
        <v>191</v>
      </c>
      <c r="G28" s="16">
        <f>SUM('Bradley Sage'!T9)</f>
        <v>46</v>
      </c>
      <c r="H28" s="16">
        <f>SUM('Bradley Sage'!U9)</f>
        <v>19</v>
      </c>
      <c r="I28" s="15">
        <f>SUM('Bradley Sage'!V9)</f>
        <v>210</v>
      </c>
    </row>
    <row r="29" spans="1:9" x14ac:dyDescent="0.25">
      <c r="A29" s="18">
        <f t="shared" si="0"/>
        <v>24</v>
      </c>
      <c r="B29" s="18" t="s">
        <v>14</v>
      </c>
      <c r="C29" s="33" t="s">
        <v>74</v>
      </c>
      <c r="D29" s="20">
        <f>SUM('Jason Salsman'!Q7)</f>
        <v>20</v>
      </c>
      <c r="E29" s="20">
        <f>SUM('Jason Salsman'!R7)</f>
        <v>3840</v>
      </c>
      <c r="F29" s="19">
        <f>SUM('Jason Salsman'!S7)</f>
        <v>192</v>
      </c>
      <c r="G29" s="20">
        <f>SUM('Jason Salsman'!T7)</f>
        <v>33</v>
      </c>
      <c r="H29" s="20">
        <f>SUM('Jason Salsman'!U7)</f>
        <v>18</v>
      </c>
      <c r="I29" s="19">
        <f>SUM('Jason Salsman'!V7)</f>
        <v>210</v>
      </c>
    </row>
    <row r="30" spans="1:9" x14ac:dyDescent="0.25">
      <c r="A30" s="18">
        <f t="shared" si="0"/>
        <v>25</v>
      </c>
      <c r="B30" s="18" t="s">
        <v>14</v>
      </c>
      <c r="C30" s="34" t="s">
        <v>61</v>
      </c>
      <c r="D30" s="16">
        <f>SUM('Frank DeGott'!Q16)</f>
        <v>24</v>
      </c>
      <c r="E30" s="16">
        <f>SUM('Frank DeGott'!R16)</f>
        <v>4603.0010000000002</v>
      </c>
      <c r="F30" s="15">
        <f>SUM('Frank DeGott'!S16)</f>
        <v>191.79170833333333</v>
      </c>
      <c r="G30" s="16">
        <f>SUM('Frank DeGott'!T16)</f>
        <v>30</v>
      </c>
      <c r="H30" s="16">
        <f>SUM('Frank DeGott'!U16)</f>
        <v>18</v>
      </c>
      <c r="I30" s="15">
        <f>SUM('Frank DeGott'!V16)</f>
        <v>209.79170833333333</v>
      </c>
    </row>
    <row r="31" spans="1:9" x14ac:dyDescent="0.25">
      <c r="A31" s="18">
        <f t="shared" si="0"/>
        <v>26</v>
      </c>
      <c r="B31" s="18" t="s">
        <v>14</v>
      </c>
      <c r="C31" s="33" t="s">
        <v>93</v>
      </c>
      <c r="D31" s="20">
        <f>SUM('Stuart Thomas'!Q8)</f>
        <v>22</v>
      </c>
      <c r="E31" s="20">
        <f>SUM('Stuart Thomas'!R8)</f>
        <v>3839</v>
      </c>
      <c r="F31" s="19">
        <f>SUM('Stuart Thomas'!S8)</f>
        <v>174.5</v>
      </c>
      <c r="G31" s="20">
        <f>SUM('Stuart Thomas'!T8)</f>
        <v>16</v>
      </c>
      <c r="H31" s="20">
        <f>SUM('Stuart Thomas'!U8)</f>
        <v>12</v>
      </c>
      <c r="I31" s="19">
        <f>SUM('Stuart Thomas'!V8)</f>
        <v>186.5</v>
      </c>
    </row>
    <row r="32" spans="1:9" x14ac:dyDescent="0.25">
      <c r="A32" s="43"/>
      <c r="B32" s="43"/>
      <c r="C32" s="55"/>
      <c r="D32" s="82"/>
      <c r="E32" s="82"/>
      <c r="F32" s="83"/>
      <c r="G32" s="82"/>
      <c r="H32" s="82"/>
      <c r="I32" s="83"/>
    </row>
    <row r="33" spans="1:9" x14ac:dyDescent="0.25">
      <c r="A33" s="18">
        <v>27</v>
      </c>
      <c r="B33" s="18" t="s">
        <v>14</v>
      </c>
      <c r="C33" s="33" t="s">
        <v>153</v>
      </c>
      <c r="D33" s="20">
        <f>SUM('Kyle Banks'!Q5)</f>
        <v>10</v>
      </c>
      <c r="E33" s="20">
        <f>SUM('Kyle Banks'!R5)</f>
        <v>1983.001</v>
      </c>
      <c r="F33" s="19">
        <f>SUM('Kyle Banks'!S5)</f>
        <v>198.30009999999999</v>
      </c>
      <c r="G33" s="20">
        <f>SUM('Kyle Banks'!T5)</f>
        <v>33</v>
      </c>
      <c r="H33" s="20">
        <f>SUM('Kyle Banks'!U5)</f>
        <v>13</v>
      </c>
      <c r="I33" s="19">
        <f>SUM('Kyle Banks'!V5)</f>
        <v>211.30009999999999</v>
      </c>
    </row>
    <row r="34" spans="1:9" x14ac:dyDescent="0.25">
      <c r="A34" s="18">
        <f t="shared" ref="A34:A55" si="1">+A33+1</f>
        <v>28</v>
      </c>
      <c r="B34" s="18" t="s">
        <v>14</v>
      </c>
      <c r="C34" s="33" t="s">
        <v>44</v>
      </c>
      <c r="D34" s="20">
        <f>SUM('Brandon Eversole'!Q6)</f>
        <v>12</v>
      </c>
      <c r="E34" s="20">
        <f>SUM('Brandon Eversole'!R6)</f>
        <v>2333</v>
      </c>
      <c r="F34" s="19">
        <f>SUM('Brandon Eversole'!S6)</f>
        <v>194.41666666666666</v>
      </c>
      <c r="G34" s="20">
        <f>SUM('Brandon Eversole'!T6)</f>
        <v>24</v>
      </c>
      <c r="H34" s="20">
        <f>SUM('Brandon Eversole'!U6)</f>
        <v>16</v>
      </c>
      <c r="I34" s="19">
        <f>SUM('Brandon Eversole'!V6)</f>
        <v>210.41666666666666</v>
      </c>
    </row>
    <row r="35" spans="1:9" x14ac:dyDescent="0.25">
      <c r="A35" s="18">
        <f t="shared" si="1"/>
        <v>29</v>
      </c>
      <c r="B35" s="18" t="s">
        <v>14</v>
      </c>
      <c r="C35" s="33" t="s">
        <v>166</v>
      </c>
      <c r="D35" s="20">
        <f>SUM('James Parker'!Q4)</f>
        <v>6</v>
      </c>
      <c r="E35" s="20">
        <f>SUM('James Parker'!R4)</f>
        <v>1192.002</v>
      </c>
      <c r="F35" s="19">
        <f>SUM('James Parker'!S4)</f>
        <v>198.667</v>
      </c>
      <c r="G35" s="20">
        <f>SUM('James Parker'!T4)</f>
        <v>28</v>
      </c>
      <c r="H35" s="20">
        <f>SUM('James Parker'!U4)</f>
        <v>10</v>
      </c>
      <c r="I35" s="19">
        <f>SUM('James Parker'!V4)</f>
        <v>208.667</v>
      </c>
    </row>
    <row r="36" spans="1:9" x14ac:dyDescent="0.25">
      <c r="A36" s="18">
        <f t="shared" si="1"/>
        <v>30</v>
      </c>
      <c r="B36" s="18" t="s">
        <v>14</v>
      </c>
      <c r="C36" s="33" t="s">
        <v>167</v>
      </c>
      <c r="D36" s="20">
        <f>SUM('Stanley Canter'!Q4)</f>
        <v>6</v>
      </c>
      <c r="E36" s="20">
        <f>SUM('Stanley Canter'!R4)</f>
        <v>1191.001</v>
      </c>
      <c r="F36" s="19">
        <f>SUM('Stanley Canter'!S4)</f>
        <v>198.50016666666667</v>
      </c>
      <c r="G36" s="20">
        <f>SUM('Stanley Canter'!T4)</f>
        <v>26</v>
      </c>
      <c r="H36" s="20">
        <f>SUM('Stanley Canter'!U4)</f>
        <v>10</v>
      </c>
      <c r="I36" s="19">
        <f>SUM('Stanley Canter'!V4)</f>
        <v>208.50016666666667</v>
      </c>
    </row>
    <row r="37" spans="1:9" x14ac:dyDescent="0.25">
      <c r="A37" s="18">
        <f t="shared" si="1"/>
        <v>31</v>
      </c>
      <c r="B37" s="18" t="s">
        <v>14</v>
      </c>
      <c r="C37" s="33" t="s">
        <v>170</v>
      </c>
      <c r="D37" s="20">
        <f>SUM('Steve Bates'!Q4)</f>
        <v>6</v>
      </c>
      <c r="E37" s="20">
        <f>SUM('Steve Bates'!R4)</f>
        <v>1181.001</v>
      </c>
      <c r="F37" s="19">
        <f>SUM('Steve Bates'!S4)</f>
        <v>196.83349999999999</v>
      </c>
      <c r="G37" s="20">
        <f>SUM('Steve Bates'!T4)</f>
        <v>22</v>
      </c>
      <c r="H37" s="20">
        <f>SUM('Steve Bates'!U4)</f>
        <v>8</v>
      </c>
      <c r="I37" s="19">
        <f>SUM('Steve Bates'!V4)</f>
        <v>204.83349999999999</v>
      </c>
    </row>
    <row r="38" spans="1:9" x14ac:dyDescent="0.25">
      <c r="A38" s="18">
        <f t="shared" si="1"/>
        <v>32</v>
      </c>
      <c r="B38" s="18" t="s">
        <v>14</v>
      </c>
      <c r="C38" s="33" t="s">
        <v>42</v>
      </c>
      <c r="D38" s="20">
        <f>+'Chris Bradley'!Q56</f>
        <v>4</v>
      </c>
      <c r="E38" s="20">
        <f>+'Chris Bradley'!R56</f>
        <v>789</v>
      </c>
      <c r="F38" s="19">
        <f>+'Chris Bradley'!S56</f>
        <v>197.25</v>
      </c>
      <c r="G38" s="20">
        <f>+'Chris Bradley'!T56</f>
        <v>14</v>
      </c>
      <c r="H38" s="20">
        <f>+'Chris Bradley'!U56</f>
        <v>4</v>
      </c>
      <c r="I38" s="19">
        <f>+'Chris Bradley'!V56</f>
        <v>201.25</v>
      </c>
    </row>
    <row r="39" spans="1:9" x14ac:dyDescent="0.25">
      <c r="A39" s="18">
        <f t="shared" si="1"/>
        <v>33</v>
      </c>
      <c r="B39" s="18" t="s">
        <v>14</v>
      </c>
      <c r="C39" s="17" t="s">
        <v>149</v>
      </c>
      <c r="D39" s="20">
        <f>SUM('Rick Eldridge'!Q4)</f>
        <v>4</v>
      </c>
      <c r="E39" s="20">
        <f>SUM('Rick Eldridge'!R4)</f>
        <v>785</v>
      </c>
      <c r="F39" s="19">
        <f>SUM('Rick Eldridge'!S4)</f>
        <v>196.25</v>
      </c>
      <c r="G39" s="20">
        <f>SUM('Rick Eldridge'!T4)</f>
        <v>5</v>
      </c>
      <c r="H39" s="20">
        <f>SUM('Rick Eldridge'!U4)</f>
        <v>5</v>
      </c>
      <c r="I39" s="19">
        <f>SUM('Rick Eldridge'!V4)</f>
        <v>201.25</v>
      </c>
    </row>
    <row r="40" spans="1:9" x14ac:dyDescent="0.25">
      <c r="A40" s="18">
        <f t="shared" si="1"/>
        <v>34</v>
      </c>
      <c r="B40" s="18" t="s">
        <v>14</v>
      </c>
      <c r="C40" s="33" t="s">
        <v>122</v>
      </c>
      <c r="D40" s="20">
        <f>SUM('Allen Hoagland'!Q6)</f>
        <v>9</v>
      </c>
      <c r="E40" s="20">
        <f>SUM('Allen Hoagland'!R6)</f>
        <v>1745</v>
      </c>
      <c r="F40" s="19">
        <f>SUM('Allen Hoagland'!S6)</f>
        <v>193.88888888888889</v>
      </c>
      <c r="G40" s="20">
        <f>SUM('Allen Hoagland'!T6)</f>
        <v>21</v>
      </c>
      <c r="H40" s="20">
        <f>SUM('Allen Hoagland'!U6)</f>
        <v>7</v>
      </c>
      <c r="I40" s="19">
        <f>SUM('Allen Hoagland'!V6)</f>
        <v>200.88888888888889</v>
      </c>
    </row>
    <row r="41" spans="1:9" x14ac:dyDescent="0.25">
      <c r="A41" s="18">
        <f t="shared" si="1"/>
        <v>35</v>
      </c>
      <c r="B41" s="18" t="s">
        <v>14</v>
      </c>
      <c r="C41" s="33" t="s">
        <v>46</v>
      </c>
      <c r="D41" s="20">
        <f>SUM('Tao Irtz'!Q5)</f>
        <v>8</v>
      </c>
      <c r="E41" s="20">
        <f>SUM('Tao Irtz'!R5)</f>
        <v>1523</v>
      </c>
      <c r="F41" s="19">
        <f>SUM('Tao Irtz'!S5)</f>
        <v>190.375</v>
      </c>
      <c r="G41" s="20">
        <f>SUM('Tao Irtz'!T5)</f>
        <v>12</v>
      </c>
      <c r="H41" s="20">
        <f>SUM('Tao Irtz'!U5)</f>
        <v>10</v>
      </c>
      <c r="I41" s="19">
        <f>SUM('Tao Irtz'!V5)</f>
        <v>200.375</v>
      </c>
    </row>
    <row r="42" spans="1:9" x14ac:dyDescent="0.25">
      <c r="A42" s="18">
        <f t="shared" si="1"/>
        <v>36</v>
      </c>
      <c r="B42" s="18" t="s">
        <v>14</v>
      </c>
      <c r="C42" s="33" t="s">
        <v>118</v>
      </c>
      <c r="D42" s="20">
        <f>SUM('Bob Huth'!Q4)</f>
        <v>4</v>
      </c>
      <c r="E42" s="20">
        <f>SUM('Bob Huth'!R4)</f>
        <v>788</v>
      </c>
      <c r="F42" s="19">
        <f>SUM('Bob Huth'!S4)</f>
        <v>197</v>
      </c>
      <c r="G42" s="20">
        <f>SUM('Bob Huth'!T4)</f>
        <v>15</v>
      </c>
      <c r="H42" s="20">
        <f>SUM('Bob Huth'!U4)</f>
        <v>3</v>
      </c>
      <c r="I42" s="19">
        <f>SUM('Bob Huth'!V4)</f>
        <v>200</v>
      </c>
    </row>
    <row r="43" spans="1:9" x14ac:dyDescent="0.25">
      <c r="A43" s="18">
        <f t="shared" si="1"/>
        <v>37</v>
      </c>
      <c r="B43" s="18" t="s">
        <v>14</v>
      </c>
      <c r="C43" s="34" t="s">
        <v>50</v>
      </c>
      <c r="D43" s="16">
        <f>SUM('Jud Denniston'!Q23)</f>
        <v>10</v>
      </c>
      <c r="E43" s="16">
        <f>SUM('Jud Denniston'!R23)</f>
        <v>1940</v>
      </c>
      <c r="F43" s="15">
        <f>SUM('Jud Denniston'!S23)</f>
        <v>194</v>
      </c>
      <c r="G43" s="16">
        <f>SUM('Jud Denniston'!T23)</f>
        <v>21</v>
      </c>
      <c r="H43" s="16">
        <f>SUM('Jud Denniston'!U23)</f>
        <v>6</v>
      </c>
      <c r="I43" s="15">
        <f>SUM('Jud Denniston'!V23)</f>
        <v>200</v>
      </c>
    </row>
    <row r="44" spans="1:9" x14ac:dyDescent="0.25">
      <c r="A44" s="18">
        <f t="shared" si="1"/>
        <v>38</v>
      </c>
      <c r="B44" s="18" t="s">
        <v>14</v>
      </c>
      <c r="C44" s="33" t="s">
        <v>168</v>
      </c>
      <c r="D44" s="20">
        <f>SUM('Shane Hatfield'!Q4)</f>
        <v>6</v>
      </c>
      <c r="E44" s="20">
        <f>SUM('Shane Hatfield'!R4)</f>
        <v>1169</v>
      </c>
      <c r="F44" s="19">
        <f>SUM('Shane Hatfield'!S4)</f>
        <v>194.83333333333334</v>
      </c>
      <c r="G44" s="20">
        <f>SUM('Shane Hatfield'!T4)</f>
        <v>8</v>
      </c>
      <c r="H44" s="20">
        <f>SUM('Shane Hatfield'!U4)</f>
        <v>4</v>
      </c>
      <c r="I44" s="19">
        <f>SUM('Shane Hatfield'!V4)</f>
        <v>198.83333333333334</v>
      </c>
    </row>
    <row r="45" spans="1:9" x14ac:dyDescent="0.25">
      <c r="A45" s="18">
        <f t="shared" si="1"/>
        <v>39</v>
      </c>
      <c r="B45" s="18" t="s">
        <v>14</v>
      </c>
      <c r="C45" s="33" t="s">
        <v>45</v>
      </c>
      <c r="D45" s="20">
        <f>SUM('John Moore'!Q4)</f>
        <v>4</v>
      </c>
      <c r="E45" s="20">
        <f>SUM('John Moore'!R4)</f>
        <v>773</v>
      </c>
      <c r="F45" s="19">
        <f>SUM('John Moore'!S4)</f>
        <v>193.25</v>
      </c>
      <c r="G45" s="20">
        <f>SUM('John Moore'!T4)</f>
        <v>5</v>
      </c>
      <c r="H45" s="20">
        <f>SUM('John Moore'!U4)</f>
        <v>5</v>
      </c>
      <c r="I45" s="19">
        <f>SUM('John Moore'!V4)</f>
        <v>198.25</v>
      </c>
    </row>
    <row r="46" spans="1:9" x14ac:dyDescent="0.25">
      <c r="A46" s="18">
        <f t="shared" si="1"/>
        <v>40</v>
      </c>
      <c r="B46" s="18" t="s">
        <v>14</v>
      </c>
      <c r="C46" s="17" t="s">
        <v>143</v>
      </c>
      <c r="D46" s="20">
        <f>SUM('Randy Thomas'!Q4)</f>
        <v>4</v>
      </c>
      <c r="E46" s="20">
        <f>SUM('Randy Thomas'!R4)</f>
        <v>781</v>
      </c>
      <c r="F46" s="19">
        <f>SUM('Randy Thomas'!S4)</f>
        <v>195.25</v>
      </c>
      <c r="G46" s="20">
        <f>SUM('Randy Thomas'!T4)</f>
        <v>6</v>
      </c>
      <c r="H46" s="20">
        <f>SUM('Randy Thomas'!U4)</f>
        <v>2</v>
      </c>
      <c r="I46" s="19">
        <f>SUM('Randy Thomas'!V4)</f>
        <v>197.25</v>
      </c>
    </row>
    <row r="47" spans="1:9" x14ac:dyDescent="0.25">
      <c r="A47" s="18">
        <f t="shared" si="1"/>
        <v>41</v>
      </c>
      <c r="B47" s="18" t="s">
        <v>14</v>
      </c>
      <c r="C47" s="17" t="s">
        <v>95</v>
      </c>
      <c r="D47" s="20">
        <f>SUM('Matt Parmenter'!Q11)</f>
        <v>4</v>
      </c>
      <c r="E47" s="20">
        <f>SUM('Matt Parmenter'!R11)</f>
        <v>776</v>
      </c>
      <c r="F47" s="19">
        <f>SUM('Matt Parmenter'!S11)</f>
        <v>194</v>
      </c>
      <c r="G47" s="20">
        <f>SUM('Matt Parmenter'!T11)</f>
        <v>11</v>
      </c>
      <c r="H47" s="20">
        <f>SUM('Matt Parmenter'!U11)</f>
        <v>2</v>
      </c>
      <c r="I47" s="19">
        <f>SUM('Matt Parmenter'!V11)</f>
        <v>196</v>
      </c>
    </row>
    <row r="48" spans="1:9" x14ac:dyDescent="0.25">
      <c r="A48" s="18">
        <f t="shared" si="1"/>
        <v>42</v>
      </c>
      <c r="B48" s="18" t="s">
        <v>14</v>
      </c>
      <c r="C48" s="34" t="s">
        <v>155</v>
      </c>
      <c r="D48" s="16">
        <f>SUM('Chris Helton'!Q18)</f>
        <v>6</v>
      </c>
      <c r="E48" s="16">
        <f>SUM('Chris Helton'!R18)</f>
        <v>1138</v>
      </c>
      <c r="F48" s="15">
        <f>SUM('Chris Helton'!S18)</f>
        <v>189.66666666666666</v>
      </c>
      <c r="G48" s="16">
        <f>SUM('Chris Helton'!T18)</f>
        <v>9</v>
      </c>
      <c r="H48" s="16">
        <f>SUM('Chris Helton'!U18)</f>
        <v>4</v>
      </c>
      <c r="I48" s="15">
        <f>SUM('Chris Helton'!V18)</f>
        <v>193.66666666666666</v>
      </c>
    </row>
    <row r="49" spans="1:9" x14ac:dyDescent="0.25">
      <c r="A49" s="18">
        <f t="shared" si="1"/>
        <v>43</v>
      </c>
      <c r="B49" s="18" t="s">
        <v>14</v>
      </c>
      <c r="C49" s="33" t="s">
        <v>156</v>
      </c>
      <c r="D49" s="20">
        <f>SUM('Justin Colville'!Q4)</f>
        <v>6</v>
      </c>
      <c r="E49" s="20">
        <f>SUM('Justin Colville'!R4)</f>
        <v>1133</v>
      </c>
      <c r="F49" s="19">
        <f>SUM('Justin Colville'!S4)</f>
        <v>188.83333333333334</v>
      </c>
      <c r="G49" s="20">
        <f>SUM('Justin Colville'!T4)</f>
        <v>6</v>
      </c>
      <c r="H49" s="20">
        <f>SUM('Justin Colville'!U4)</f>
        <v>4</v>
      </c>
      <c r="I49" s="19">
        <f>SUM('Justin Colville'!V4)</f>
        <v>192.83333333333334</v>
      </c>
    </row>
    <row r="50" spans="1:9" x14ac:dyDescent="0.25">
      <c r="A50" s="18">
        <f t="shared" si="1"/>
        <v>44</v>
      </c>
      <c r="B50" s="18" t="s">
        <v>14</v>
      </c>
      <c r="C50" s="33" t="s">
        <v>169</v>
      </c>
      <c r="D50" s="20">
        <f>SUM('Chad Hall'!Q4)</f>
        <v>6</v>
      </c>
      <c r="E50" s="20">
        <f>SUM('Chad Hall'!R4)</f>
        <v>1132</v>
      </c>
      <c r="F50" s="19">
        <f>SUM('Chad Hall'!S4)</f>
        <v>188.66666666666666</v>
      </c>
      <c r="G50" s="20">
        <f>SUM('Chad Hall'!T4)</f>
        <v>6</v>
      </c>
      <c r="H50" s="20">
        <f>SUM('Chad Hall'!U4)</f>
        <v>4</v>
      </c>
      <c r="I50" s="19">
        <f>SUM('Chad Hall'!V4)</f>
        <v>192.66666666666666</v>
      </c>
    </row>
    <row r="51" spans="1:9" x14ac:dyDescent="0.25">
      <c r="A51" s="18">
        <f t="shared" si="1"/>
        <v>45</v>
      </c>
      <c r="B51" s="18" t="s">
        <v>14</v>
      </c>
      <c r="C51" s="33" t="s">
        <v>92</v>
      </c>
      <c r="D51" s="20">
        <f>SUM('Eric Foust'!Q5)</f>
        <v>8</v>
      </c>
      <c r="E51" s="20">
        <f>SUM('Eric Foust'!R5)</f>
        <v>1481</v>
      </c>
      <c r="F51" s="19">
        <f>SUM('Eric Foust'!S5)</f>
        <v>185.125</v>
      </c>
      <c r="G51" s="20">
        <f>SUM('Eric Foust'!T5)</f>
        <v>12</v>
      </c>
      <c r="H51" s="20">
        <f>SUM('Eric Foust'!U5)</f>
        <v>4</v>
      </c>
      <c r="I51" s="19">
        <f>SUM('Eric Foust'!V5)</f>
        <v>189.125</v>
      </c>
    </row>
    <row r="52" spans="1:9" x14ac:dyDescent="0.25">
      <c r="A52" s="18">
        <f t="shared" si="1"/>
        <v>46</v>
      </c>
      <c r="B52" s="18" t="s">
        <v>14</v>
      </c>
      <c r="C52" s="33" t="s">
        <v>75</v>
      </c>
      <c r="D52" s="20">
        <f>SUM('Dave Wethington'!Q5)</f>
        <v>8</v>
      </c>
      <c r="E52" s="20">
        <f>SUM('Dave Wethington'!R5)</f>
        <v>1454</v>
      </c>
      <c r="F52" s="19">
        <f>SUM('Dave Wethington'!S5)</f>
        <v>181.75</v>
      </c>
      <c r="G52" s="20">
        <f>SUM('Dave Wethington'!T5)</f>
        <v>3</v>
      </c>
      <c r="H52" s="20">
        <f>SUM('Dave Wethington'!U5)</f>
        <v>4</v>
      </c>
      <c r="I52" s="19">
        <f>SUM('Dave Wethington'!V5)</f>
        <v>185.75</v>
      </c>
    </row>
    <row r="53" spans="1:9" x14ac:dyDescent="0.25">
      <c r="A53" s="18">
        <f t="shared" si="1"/>
        <v>47</v>
      </c>
      <c r="B53" s="18" t="s">
        <v>14</v>
      </c>
      <c r="C53" s="33" t="s">
        <v>89</v>
      </c>
      <c r="D53" s="20">
        <f>SUM('Bill Smith'!Q4)</f>
        <v>4</v>
      </c>
      <c r="E53" s="20">
        <f>SUM('Bill Smith'!R4)</f>
        <v>722</v>
      </c>
      <c r="F53" s="19">
        <f>SUM('Bill Smith'!S4)</f>
        <v>180.5</v>
      </c>
      <c r="G53" s="20">
        <f>SUM('Bill Smith'!T4)</f>
        <v>6</v>
      </c>
      <c r="H53" s="20">
        <f>SUM('Bill Smith'!U4)</f>
        <v>4</v>
      </c>
      <c r="I53" s="19">
        <f>SUM('Bill Smith'!V4)</f>
        <v>184.5</v>
      </c>
    </row>
    <row r="54" spans="1:9" x14ac:dyDescent="0.25">
      <c r="A54" s="18">
        <f t="shared" si="1"/>
        <v>48</v>
      </c>
      <c r="B54" s="18" t="s">
        <v>14</v>
      </c>
      <c r="C54" s="17" t="s">
        <v>132</v>
      </c>
      <c r="D54" s="20">
        <f>SUM('Rod Patterson'!Q11)</f>
        <v>7</v>
      </c>
      <c r="E54" s="20">
        <f>SUM('Rod Patterson'!R11)</f>
        <v>1240</v>
      </c>
      <c r="F54" s="19">
        <f>SUM('Rod Patterson'!S11)</f>
        <v>177.14285714285714</v>
      </c>
      <c r="G54" s="20">
        <f>SUM('Rod Patterson'!T11)</f>
        <v>16</v>
      </c>
      <c r="H54" s="20">
        <f>SUM('Rod Patterson'!U11)</f>
        <v>4</v>
      </c>
      <c r="I54" s="19">
        <f>SUM('Rod Patterson'!V11)</f>
        <v>181.14285714285714</v>
      </c>
    </row>
    <row r="55" spans="1:9" x14ac:dyDescent="0.25">
      <c r="A55" s="18">
        <f t="shared" si="1"/>
        <v>49</v>
      </c>
      <c r="B55" s="18" t="s">
        <v>14</v>
      </c>
      <c r="C55" s="34" t="s">
        <v>58</v>
      </c>
      <c r="D55" s="16">
        <f>SUM('Tony Kaiser'!Q15)</f>
        <v>6</v>
      </c>
      <c r="E55" s="16">
        <f>SUM('Tony Kaiser'!R15)</f>
        <v>385</v>
      </c>
      <c r="F55" s="15">
        <f>SUM('Tony Kaiser'!S15)</f>
        <v>64.166666666666671</v>
      </c>
      <c r="G55" s="16">
        <f>SUM('Tony Kaiser'!T15)</f>
        <v>3</v>
      </c>
      <c r="H55" s="16">
        <f>SUM('Tony Kaiser'!U15)</f>
        <v>4</v>
      </c>
      <c r="I55" s="15">
        <f>SUM('Tony Kaiser'!V15)</f>
        <v>68.166666666666671</v>
      </c>
    </row>
    <row r="57" spans="1:9" x14ac:dyDescent="0.25">
      <c r="A57" s="10"/>
      <c r="B57" s="10"/>
      <c r="C57" s="10"/>
      <c r="D57" s="10"/>
      <c r="E57" s="10"/>
      <c r="F57" s="11"/>
      <c r="G57" s="11"/>
      <c r="H57" s="21"/>
      <c r="I57" s="11"/>
    </row>
    <row r="58" spans="1:9" ht="28.8" x14ac:dyDescent="0.25">
      <c r="A58" s="104" t="s">
        <v>17</v>
      </c>
      <c r="B58" s="105"/>
      <c r="C58" s="105"/>
      <c r="D58" s="105"/>
      <c r="E58" s="105"/>
      <c r="F58" s="105"/>
      <c r="G58" s="105"/>
      <c r="H58" s="105"/>
      <c r="I58" s="105"/>
    </row>
    <row r="59" spans="1:9" ht="18" x14ac:dyDescent="0.35">
      <c r="A59" s="106" t="s">
        <v>38</v>
      </c>
      <c r="B59" s="107"/>
      <c r="C59" s="107"/>
      <c r="D59" s="107"/>
      <c r="E59" s="107"/>
      <c r="F59" s="107"/>
      <c r="G59" s="107"/>
      <c r="H59" s="107"/>
      <c r="I59" s="107"/>
    </row>
    <row r="60" spans="1:9" ht="17.399999999999999" x14ac:dyDescent="0.3">
      <c r="A60" s="10"/>
      <c r="B60" s="10"/>
      <c r="C60" s="10"/>
      <c r="D60" s="13"/>
      <c r="E60" s="10"/>
      <c r="F60" s="11"/>
      <c r="G60" s="11"/>
      <c r="H60" s="21"/>
      <c r="I60" s="11"/>
    </row>
    <row r="61" spans="1:9" x14ac:dyDescent="0.25">
      <c r="A61" s="18" t="s">
        <v>0</v>
      </c>
      <c r="B61" s="18" t="s">
        <v>1</v>
      </c>
      <c r="C61" s="18" t="s">
        <v>2</v>
      </c>
      <c r="D61" s="18" t="s">
        <v>10</v>
      </c>
      <c r="E61" s="18" t="s">
        <v>7</v>
      </c>
      <c r="F61" s="19" t="s">
        <v>8</v>
      </c>
      <c r="G61" s="19" t="s">
        <v>32</v>
      </c>
      <c r="H61" s="20" t="s">
        <v>6</v>
      </c>
      <c r="I61" s="19" t="s">
        <v>9</v>
      </c>
    </row>
    <row r="62" spans="1:9" x14ac:dyDescent="0.25">
      <c r="A62" s="18">
        <v>1</v>
      </c>
      <c r="B62" s="18" t="s">
        <v>12</v>
      </c>
      <c r="C62" s="17" t="s">
        <v>63</v>
      </c>
      <c r="D62" s="20">
        <f>SUM('Foster Arvin'!Q41)</f>
        <v>156</v>
      </c>
      <c r="E62" s="20">
        <f>SUM('Foster Arvin'!R41)</f>
        <v>30240.006000000001</v>
      </c>
      <c r="F62" s="19">
        <f>SUM('Foster Arvin'!S41)</f>
        <v>193.84619230769232</v>
      </c>
      <c r="G62" s="20">
        <f>SUM('Foster Arvin'!T41)</f>
        <v>357</v>
      </c>
      <c r="H62" s="20">
        <f>SUM('Foster Arvin'!U41)</f>
        <v>309</v>
      </c>
      <c r="I62" s="19">
        <f>SUM('Foster Arvin'!V41)</f>
        <v>502.84619230769232</v>
      </c>
    </row>
    <row r="63" spans="1:9" x14ac:dyDescent="0.25">
      <c r="A63" s="18">
        <f>+A62+1</f>
        <v>2</v>
      </c>
      <c r="B63" s="18" t="s">
        <v>12</v>
      </c>
      <c r="C63" s="17" t="s">
        <v>48</v>
      </c>
      <c r="D63" s="20">
        <f>SUM('Jim Mathews'!Q48)</f>
        <v>190</v>
      </c>
      <c r="E63" s="20">
        <f>SUM('Jim Mathews'!R48)</f>
        <v>36408.001000000004</v>
      </c>
      <c r="F63" s="19">
        <f>SUM('Jim Mathews'!S48)</f>
        <v>191.62105789473685</v>
      </c>
      <c r="G63" s="20">
        <f>SUM('Jim Mathews'!T48)</f>
        <v>355</v>
      </c>
      <c r="H63" s="20">
        <f>SUM('Jim Mathews'!U48)</f>
        <v>251</v>
      </c>
      <c r="I63" s="19">
        <f>SUM('Jim Mathews'!V48)</f>
        <v>442.62105789473685</v>
      </c>
    </row>
    <row r="64" spans="1:9" x14ac:dyDescent="0.25">
      <c r="A64" s="18">
        <f t="shared" ref="A64:A77" si="2">+A63+1</f>
        <v>3</v>
      </c>
      <c r="B64" s="18" t="s">
        <v>12</v>
      </c>
      <c r="C64" s="17" t="s">
        <v>138</v>
      </c>
      <c r="D64" s="20">
        <f>SUM('Dennis DeMasters'!Q17)</f>
        <v>56</v>
      </c>
      <c r="E64" s="20">
        <f>SUM('Dennis DeMasters'!R17)</f>
        <v>10831.017000000002</v>
      </c>
      <c r="F64" s="19">
        <f>SUM('Dennis DeMasters'!S17)</f>
        <v>193.41101785714289</v>
      </c>
      <c r="G64" s="20">
        <f>SUM('Dennis DeMasters'!T17)</f>
        <v>139</v>
      </c>
      <c r="H64" s="20">
        <f>SUM('Dennis DeMasters'!U17)</f>
        <v>122</v>
      </c>
      <c r="I64" s="19">
        <f>SUM('Dennis DeMasters'!V17)</f>
        <v>315.41101785714289</v>
      </c>
    </row>
    <row r="65" spans="1:9" x14ac:dyDescent="0.25">
      <c r="A65" s="18">
        <f t="shared" si="2"/>
        <v>4</v>
      </c>
      <c r="B65" s="18" t="s">
        <v>12</v>
      </c>
      <c r="C65" s="33" t="s">
        <v>74</v>
      </c>
      <c r="D65" s="20">
        <f>SUM('Jason Salsman'!Q26)</f>
        <v>66</v>
      </c>
      <c r="E65" s="20">
        <f>SUM('Jason Salsman'!R26)</f>
        <v>12718.001</v>
      </c>
      <c r="F65" s="19">
        <f>SUM('Jason Salsman'!S26)</f>
        <v>192.69698484848485</v>
      </c>
      <c r="G65" s="20">
        <f>SUM('Jason Salsman'!T26)</f>
        <v>129</v>
      </c>
      <c r="H65" s="20">
        <f>SUM('Jason Salsman'!U26)</f>
        <v>108</v>
      </c>
      <c r="I65" s="19">
        <f>SUM('Jason Salsman'!V26)</f>
        <v>300.69698484848482</v>
      </c>
    </row>
    <row r="66" spans="1:9" x14ac:dyDescent="0.25">
      <c r="A66" s="18">
        <f t="shared" si="2"/>
        <v>5</v>
      </c>
      <c r="B66" s="18" t="s">
        <v>12</v>
      </c>
      <c r="C66" s="17" t="s">
        <v>51</v>
      </c>
      <c r="D66" s="20">
        <f>SUM('John Mullins'!Q24)</f>
        <v>84</v>
      </c>
      <c r="E66" s="20">
        <f>SUM('John Mullins'!R24)</f>
        <v>16162.002</v>
      </c>
      <c r="F66" s="19">
        <f>SUM('John Mullins'!S24)</f>
        <v>192.40478571428571</v>
      </c>
      <c r="G66" s="20">
        <f>SUM('John Mullins'!T24)</f>
        <v>178</v>
      </c>
      <c r="H66" s="20">
        <f>SUM('John Mullins'!U24)</f>
        <v>98</v>
      </c>
      <c r="I66" s="19">
        <f>SUM('John Mullins'!V24)</f>
        <v>290.40478571428571</v>
      </c>
    </row>
    <row r="67" spans="1:9" x14ac:dyDescent="0.25">
      <c r="A67" s="18">
        <f t="shared" si="2"/>
        <v>6</v>
      </c>
      <c r="B67" s="18" t="s">
        <v>12</v>
      </c>
      <c r="C67" s="17" t="s">
        <v>41</v>
      </c>
      <c r="D67" s="20">
        <f>SUM('DJ Lemaster'!Q16)</f>
        <v>58</v>
      </c>
      <c r="E67" s="20">
        <f>SUM('DJ Lemaster'!R16)</f>
        <v>11074.001</v>
      </c>
      <c r="F67" s="19">
        <f>SUM('DJ Lemaster'!S16)</f>
        <v>190.93105172413794</v>
      </c>
      <c r="G67" s="20">
        <f>SUM('DJ Lemaster'!T16)</f>
        <v>95</v>
      </c>
      <c r="H67" s="20">
        <f>SUM('DJ Lemaster'!U16)</f>
        <v>73</v>
      </c>
      <c r="I67" s="19">
        <f>SUM('DJ Lemaster'!V16)</f>
        <v>263.93105172413794</v>
      </c>
    </row>
    <row r="68" spans="1:9" x14ac:dyDescent="0.25">
      <c r="A68" s="18">
        <f t="shared" si="2"/>
        <v>7</v>
      </c>
      <c r="B68" s="18" t="s">
        <v>12</v>
      </c>
      <c r="C68" s="17" t="s">
        <v>144</v>
      </c>
      <c r="D68" s="20">
        <f>SUM('Mike Conley'!Q17)</f>
        <v>66</v>
      </c>
      <c r="E68" s="20">
        <f>SUM('Mike Conley'!R17)</f>
        <v>12449.001</v>
      </c>
      <c r="F68" s="19">
        <f>SUM('Mike Conley'!S17)</f>
        <v>188.62122727272728</v>
      </c>
      <c r="G68" s="20">
        <f>SUM('Mike Conley'!T17)</f>
        <v>103</v>
      </c>
      <c r="H68" s="20">
        <f>SUM('Mike Conley'!U17)</f>
        <v>64</v>
      </c>
      <c r="I68" s="19">
        <f>SUM('Mike Conley'!V17)</f>
        <v>252.62122727272728</v>
      </c>
    </row>
    <row r="69" spans="1:9" x14ac:dyDescent="0.25">
      <c r="A69" s="18">
        <f t="shared" si="2"/>
        <v>8</v>
      </c>
      <c r="B69" s="18" t="s">
        <v>12</v>
      </c>
      <c r="C69" s="17" t="s">
        <v>85</v>
      </c>
      <c r="D69" s="20">
        <f>SUM('Brandon Hayes'!Q10)</f>
        <v>28</v>
      </c>
      <c r="E69" s="20">
        <f>SUM('Brandon Hayes'!R10)</f>
        <v>5509.0030000000006</v>
      </c>
      <c r="F69" s="19">
        <f>SUM('Brandon Hayes'!S10)</f>
        <v>196.75010714285716</v>
      </c>
      <c r="G69" s="20">
        <f>SUM('Brandon Hayes'!T10)</f>
        <v>95</v>
      </c>
      <c r="H69" s="20">
        <f>SUM('Brandon Hayes'!U10)</f>
        <v>54</v>
      </c>
      <c r="I69" s="19">
        <f>SUM('Brandon Hayes'!V10)</f>
        <v>250.75010714285716</v>
      </c>
    </row>
    <row r="70" spans="1:9" x14ac:dyDescent="0.25">
      <c r="A70" s="18">
        <f t="shared" si="2"/>
        <v>9</v>
      </c>
      <c r="B70" s="18" t="s">
        <v>12</v>
      </c>
      <c r="C70" s="17" t="s">
        <v>57</v>
      </c>
      <c r="D70" s="20">
        <f>SUM('Dennis Pruett'!Q17)</f>
        <v>53</v>
      </c>
      <c r="E70" s="20">
        <f>SUM('Dennis Pruett'!R17)</f>
        <v>9987</v>
      </c>
      <c r="F70" s="19">
        <f>SUM('Dennis Pruett'!S17)</f>
        <v>188.43396226415095</v>
      </c>
      <c r="G70" s="20">
        <f>SUM('Dennis Pruett'!T17)</f>
        <v>66</v>
      </c>
      <c r="H70" s="20">
        <f>SUM('Dennis Pruett'!U17)</f>
        <v>62</v>
      </c>
      <c r="I70" s="19">
        <f>SUM('Dennis Pruett'!V17)</f>
        <v>250.43396226415095</v>
      </c>
    </row>
    <row r="71" spans="1:9" x14ac:dyDescent="0.25">
      <c r="A71" s="18">
        <f t="shared" si="2"/>
        <v>10</v>
      </c>
      <c r="B71" s="18" t="s">
        <v>12</v>
      </c>
      <c r="C71" s="17" t="s">
        <v>96</v>
      </c>
      <c r="D71" s="20">
        <f>SUM('Randy Johnson'!Q15)</f>
        <v>47</v>
      </c>
      <c r="E71" s="20">
        <f>SUM('Randy Johnson'!R15)</f>
        <v>8952</v>
      </c>
      <c r="F71" s="19">
        <f>SUM('Randy Johnson'!S15)</f>
        <v>190.46808510638297</v>
      </c>
      <c r="G71" s="20">
        <f>SUM('Randy Johnson'!T15)</f>
        <v>76</v>
      </c>
      <c r="H71" s="20">
        <f>SUM('Randy Johnson'!U15)</f>
        <v>47</v>
      </c>
      <c r="I71" s="19">
        <f>SUM('Randy Johnson'!V15)</f>
        <v>237.46808510638297</v>
      </c>
    </row>
    <row r="72" spans="1:9" x14ac:dyDescent="0.25">
      <c r="A72" s="18">
        <f t="shared" si="2"/>
        <v>11</v>
      </c>
      <c r="B72" s="18" t="s">
        <v>12</v>
      </c>
      <c r="C72" s="86" t="s">
        <v>162</v>
      </c>
      <c r="D72" s="20">
        <f>SUM('James McAnelly'!Q8)</f>
        <v>22</v>
      </c>
      <c r="E72" s="20">
        <f>SUM('James McAnelly'!R8)</f>
        <v>4251</v>
      </c>
      <c r="F72" s="19">
        <f>SUM('James McAnelly'!S8)</f>
        <v>193.22727272727272</v>
      </c>
      <c r="G72" s="20">
        <f>SUM('James McAnelly'!T8)</f>
        <v>54</v>
      </c>
      <c r="H72" s="20">
        <f>SUM('James McAnelly'!U8)</f>
        <v>29</v>
      </c>
      <c r="I72" s="19">
        <f>SUM('James McAnelly'!V8)</f>
        <v>222.22727272727272</v>
      </c>
    </row>
    <row r="73" spans="1:9" x14ac:dyDescent="0.25">
      <c r="A73" s="18">
        <f t="shared" si="2"/>
        <v>12</v>
      </c>
      <c r="B73" s="18" t="s">
        <v>12</v>
      </c>
      <c r="C73" s="17" t="s">
        <v>90</v>
      </c>
      <c r="D73" s="20">
        <f>SUM('Paul Hanlon'!Q16)</f>
        <v>45</v>
      </c>
      <c r="E73" s="20">
        <f>SUM('Paul Hanlon'!R16)</f>
        <v>8135</v>
      </c>
      <c r="F73" s="19">
        <f>SUM('Paul Hanlon'!S16)</f>
        <v>180.77777777777777</v>
      </c>
      <c r="G73" s="20">
        <f>SUM('Paul Hanlon'!T16)</f>
        <v>45</v>
      </c>
      <c r="H73" s="20">
        <f>SUM('Paul Hanlon'!U16)</f>
        <v>40</v>
      </c>
      <c r="I73" s="19">
        <f>SUM('Paul Hanlon'!V16)</f>
        <v>220.77777777777777</v>
      </c>
    </row>
    <row r="74" spans="1:9" x14ac:dyDescent="0.25">
      <c r="A74" s="18">
        <f t="shared" si="2"/>
        <v>13</v>
      </c>
      <c r="B74" s="18" t="s">
        <v>12</v>
      </c>
      <c r="C74" s="17" t="s">
        <v>78</v>
      </c>
      <c r="D74" s="20">
        <f>SUM('Todd Lyons'!Q12)</f>
        <v>38</v>
      </c>
      <c r="E74" s="20">
        <f>SUM('Todd Lyons'!R12)</f>
        <v>7065</v>
      </c>
      <c r="F74" s="19">
        <f>SUM('Todd Lyons'!S12)</f>
        <v>185.92105263157896</v>
      </c>
      <c r="G74" s="20">
        <f>SUM('Todd Lyons'!T12)</f>
        <v>27</v>
      </c>
      <c r="H74" s="20">
        <f>SUM('Todd Lyons'!U12)</f>
        <v>27</v>
      </c>
      <c r="I74" s="19">
        <f>SUM('Todd Lyons'!V12)</f>
        <v>212.92105263157896</v>
      </c>
    </row>
    <row r="75" spans="1:9" x14ac:dyDescent="0.25">
      <c r="A75" s="18">
        <f t="shared" si="2"/>
        <v>14</v>
      </c>
      <c r="B75" s="18" t="s">
        <v>12</v>
      </c>
      <c r="C75" s="33" t="s">
        <v>97</v>
      </c>
      <c r="D75" s="20">
        <f>SUM('Jeff Lee'!Q21)</f>
        <v>20</v>
      </c>
      <c r="E75" s="20">
        <f>SUM('Jeff Lee'!R21)</f>
        <v>3801.0010000000002</v>
      </c>
      <c r="F75" s="19">
        <f>SUM('Jeff Lee'!S21)</f>
        <v>190.05005</v>
      </c>
      <c r="G75" s="20">
        <f>SUM('Jeff Lee'!T21)</f>
        <v>30</v>
      </c>
      <c r="H75" s="20">
        <f>SUM('Jeff Lee'!U21)</f>
        <v>20</v>
      </c>
      <c r="I75" s="19">
        <f>SUM('Jeff Lee'!V21)</f>
        <v>210.05005</v>
      </c>
    </row>
    <row r="76" spans="1:9" x14ac:dyDescent="0.25">
      <c r="A76" s="18">
        <f t="shared" si="2"/>
        <v>15</v>
      </c>
      <c r="B76" s="18" t="s">
        <v>12</v>
      </c>
      <c r="C76" s="17" t="s">
        <v>145</v>
      </c>
      <c r="D76" s="20">
        <f>SUM('Corey Muse'!Q8)</f>
        <v>24</v>
      </c>
      <c r="E76" s="20">
        <f>SUM('Corey Muse'!R8)</f>
        <v>4525</v>
      </c>
      <c r="F76" s="19">
        <f>SUM('Corey Muse'!S8)</f>
        <v>188.54166666666666</v>
      </c>
      <c r="G76" s="20">
        <f>SUM('Corey Muse'!T8)</f>
        <v>38</v>
      </c>
      <c r="H76" s="20">
        <f>SUM('Corey Muse'!U8)</f>
        <v>19</v>
      </c>
      <c r="I76" s="19">
        <f>SUM('Corey Muse'!V8)</f>
        <v>207.54166666666666</v>
      </c>
    </row>
    <row r="77" spans="1:9" x14ac:dyDescent="0.25">
      <c r="A77" s="18">
        <f t="shared" si="2"/>
        <v>16</v>
      </c>
      <c r="B77" s="18" t="s">
        <v>12</v>
      </c>
      <c r="C77" s="33" t="s">
        <v>46</v>
      </c>
      <c r="D77" s="20">
        <f>SUM('Tao Irtz'!Q16)</f>
        <v>24</v>
      </c>
      <c r="E77" s="20">
        <f>SUM('Tao Irtz'!R16)</f>
        <v>4197.0020000000004</v>
      </c>
      <c r="F77" s="19">
        <f>SUM('Tao Irtz'!S16)</f>
        <v>174.87508333333335</v>
      </c>
      <c r="G77" s="20">
        <f>SUM('Tao Irtz'!T16)</f>
        <v>39</v>
      </c>
      <c r="H77" s="20">
        <f>SUM('Tao Irtz'!U16)</f>
        <v>32</v>
      </c>
      <c r="I77" s="19">
        <f>SUM('Tao Irtz'!V16)</f>
        <v>206.87508333333335</v>
      </c>
    </row>
    <row r="78" spans="1:9" x14ac:dyDescent="0.25">
      <c r="A78" s="43"/>
      <c r="B78" s="43"/>
      <c r="C78" s="52"/>
      <c r="D78" s="45"/>
      <c r="E78" s="45"/>
      <c r="F78" s="44"/>
      <c r="G78" s="45"/>
      <c r="H78" s="45"/>
      <c r="I78" s="44"/>
    </row>
    <row r="79" spans="1:9" x14ac:dyDescent="0.25">
      <c r="A79" s="18">
        <v>17</v>
      </c>
      <c r="B79" s="18" t="s">
        <v>12</v>
      </c>
      <c r="C79" s="33" t="s">
        <v>72</v>
      </c>
      <c r="D79" s="20">
        <f>SUM('Marvin Batliner'!Q20)</f>
        <v>16</v>
      </c>
      <c r="E79" s="20">
        <f>SUM('Marvin Batliner'!R20)</f>
        <v>3150</v>
      </c>
      <c r="F79" s="19">
        <f>SUM('Marvin Batliner'!S20)</f>
        <v>196.875</v>
      </c>
      <c r="G79" s="20">
        <f>SUM('Marvin Batliner'!T20)</f>
        <v>55</v>
      </c>
      <c r="H79" s="20">
        <f>SUM('Marvin Batliner'!U20)</f>
        <v>49</v>
      </c>
      <c r="I79" s="19">
        <f>SUM('Marvin Batliner'!V20)</f>
        <v>245.875</v>
      </c>
    </row>
    <row r="80" spans="1:9" x14ac:dyDescent="0.25">
      <c r="A80" s="18">
        <f>+A79+1</f>
        <v>18</v>
      </c>
      <c r="B80" s="18" t="s">
        <v>12</v>
      </c>
      <c r="C80" s="33" t="s">
        <v>83</v>
      </c>
      <c r="D80" s="20">
        <f>SUM('Greg Smetanko'!Q31)</f>
        <v>18</v>
      </c>
      <c r="E80" s="20">
        <f>SUM('Greg Smetanko'!R31)</f>
        <v>3456.0010000000002</v>
      </c>
      <c r="F80" s="19">
        <f>SUM('Greg Smetanko'!S31)</f>
        <v>192.00005555555558</v>
      </c>
      <c r="G80" s="20">
        <f>SUM('Greg Smetanko'!T31)</f>
        <v>37</v>
      </c>
      <c r="H80" s="20">
        <f>SUM('Greg Smetanko'!U31)</f>
        <v>37</v>
      </c>
      <c r="I80" s="19">
        <f>SUM('Greg Smetanko'!V31)</f>
        <v>229.00005555555558</v>
      </c>
    </row>
    <row r="81" spans="1:9" x14ac:dyDescent="0.25">
      <c r="A81" s="18">
        <f t="shared" ref="A81:A108" si="3">+A80+1</f>
        <v>19</v>
      </c>
      <c r="B81" s="18" t="s">
        <v>12</v>
      </c>
      <c r="C81" s="34" t="s">
        <v>50</v>
      </c>
      <c r="D81" s="16">
        <f>SUM('Jud Denniston'!Q16)</f>
        <v>10</v>
      </c>
      <c r="E81" s="16">
        <f>SUM('Jud Denniston'!R16)</f>
        <v>1935.002</v>
      </c>
      <c r="F81" s="15">
        <f>SUM('Jud Denniston'!S16)</f>
        <v>193.50020000000001</v>
      </c>
      <c r="G81" s="16">
        <f>SUM('Jud Denniston'!T16)</f>
        <v>13</v>
      </c>
      <c r="H81" s="16">
        <f>SUM('Jud Denniston'!U16)</f>
        <v>28</v>
      </c>
      <c r="I81" s="15">
        <f>SUM('Jud Denniston'!V16)</f>
        <v>221.50020000000001</v>
      </c>
    </row>
    <row r="82" spans="1:9" x14ac:dyDescent="0.25">
      <c r="A82" s="18">
        <f t="shared" si="3"/>
        <v>20</v>
      </c>
      <c r="B82" s="18" t="s">
        <v>12</v>
      </c>
      <c r="C82" s="33" t="s">
        <v>54</v>
      </c>
      <c r="D82" s="20">
        <f>SUM('Wayne McMillen'!Q29)</f>
        <v>15</v>
      </c>
      <c r="E82" s="20">
        <f>SUM('Wayne McMillen'!R29)</f>
        <v>2894</v>
      </c>
      <c r="F82" s="19">
        <f>SUM('Wayne McMillen'!S29)</f>
        <v>192.93333333333334</v>
      </c>
      <c r="G82" s="20">
        <f>SUM('Wayne McMillen'!T29)</f>
        <v>38</v>
      </c>
      <c r="H82" s="20">
        <f>SUM('Wayne McMillen'!U29)</f>
        <v>27</v>
      </c>
      <c r="I82" s="19">
        <f>SUM('Wayne McMillen'!V29)</f>
        <v>219.93333333333334</v>
      </c>
    </row>
    <row r="83" spans="1:9" x14ac:dyDescent="0.25">
      <c r="A83" s="18">
        <f t="shared" si="3"/>
        <v>21</v>
      </c>
      <c r="B83" s="18" t="s">
        <v>12</v>
      </c>
      <c r="C83" s="17" t="s">
        <v>150</v>
      </c>
      <c r="D83" s="20">
        <f>SUM('Scott Spencer'!Q6)</f>
        <v>16</v>
      </c>
      <c r="E83" s="20">
        <f>SUM('Scott Spencer'!R6)</f>
        <v>3113</v>
      </c>
      <c r="F83" s="19">
        <f>SUM('Scott Spencer'!S6)</f>
        <v>194.5625</v>
      </c>
      <c r="G83" s="20">
        <f>SUM('Scott Spencer'!T6)</f>
        <v>32</v>
      </c>
      <c r="H83" s="20">
        <f>SUM('Scott Spencer'!U6)</f>
        <v>25</v>
      </c>
      <c r="I83" s="19">
        <f>SUM('Scott Spencer'!V6)</f>
        <v>219.5625</v>
      </c>
    </row>
    <row r="84" spans="1:9" x14ac:dyDescent="0.25">
      <c r="A84" s="18">
        <f t="shared" si="3"/>
        <v>22</v>
      </c>
      <c r="B84" s="18" t="s">
        <v>12</v>
      </c>
      <c r="C84" s="33" t="s">
        <v>118</v>
      </c>
      <c r="D84" s="20">
        <f>SUM('Bob Huth'!Q11)</f>
        <v>10</v>
      </c>
      <c r="E84" s="20">
        <f>SUM('Bob Huth'!R11)</f>
        <v>1960.002</v>
      </c>
      <c r="F84" s="19">
        <f>SUM('Bob Huth'!S11)</f>
        <v>196.00020000000001</v>
      </c>
      <c r="G84" s="20">
        <f>SUM('Bob Huth'!T11)</f>
        <v>34</v>
      </c>
      <c r="H84" s="20">
        <f>SUM('Bob Huth'!U11)</f>
        <v>22</v>
      </c>
      <c r="I84" s="19">
        <f>SUM('Bob Huth'!V11)</f>
        <v>218.00020000000001</v>
      </c>
    </row>
    <row r="85" spans="1:9" x14ac:dyDescent="0.25">
      <c r="A85" s="18">
        <f t="shared" si="3"/>
        <v>23</v>
      </c>
      <c r="B85" s="18" t="s">
        <v>12</v>
      </c>
      <c r="C85" s="17" t="s">
        <v>91</v>
      </c>
      <c r="D85" s="20">
        <f>SUM('Jon Landsaw'!Q7)</f>
        <v>18</v>
      </c>
      <c r="E85" s="20">
        <f>SUM('Jon Landsaw'!R7)</f>
        <v>3432.002</v>
      </c>
      <c r="F85" s="19">
        <f>SUM('Jon Landsaw'!S7)</f>
        <v>190.66677777777778</v>
      </c>
      <c r="G85" s="20">
        <f>SUM('Jon Landsaw'!T7)</f>
        <v>37</v>
      </c>
      <c r="H85" s="20">
        <f>SUM('Jon Landsaw'!U7)</f>
        <v>24</v>
      </c>
      <c r="I85" s="19">
        <f>SUM('Jon Landsaw'!V7)</f>
        <v>214.66677777777778</v>
      </c>
    </row>
    <row r="86" spans="1:9" x14ac:dyDescent="0.25">
      <c r="A86" s="18">
        <f t="shared" si="3"/>
        <v>24</v>
      </c>
      <c r="B86" s="18" t="s">
        <v>12</v>
      </c>
      <c r="C86" s="34" t="s">
        <v>59</v>
      </c>
      <c r="D86" s="16">
        <f>SUM('Terry Reynolds'!Q24)</f>
        <v>7</v>
      </c>
      <c r="E86" s="16">
        <f>SUM('Terry Reynolds'!R24)</f>
        <v>1342</v>
      </c>
      <c r="F86" s="15">
        <f>SUM('Terry Reynolds'!S24)</f>
        <v>191.71428571428572</v>
      </c>
      <c r="G86" s="16">
        <f>SUM('Terry Reynolds'!T24)</f>
        <v>9</v>
      </c>
      <c r="H86" s="16">
        <f>SUM('Terry Reynolds'!U24)</f>
        <v>20</v>
      </c>
      <c r="I86" s="15">
        <f>SUM('Terry Reynolds'!V24)</f>
        <v>211.71428571428572</v>
      </c>
    </row>
    <row r="87" spans="1:9" x14ac:dyDescent="0.25">
      <c r="A87" s="18">
        <f t="shared" si="3"/>
        <v>25</v>
      </c>
      <c r="B87" s="18" t="s">
        <v>12</v>
      </c>
      <c r="C87" s="17" t="s">
        <v>94</v>
      </c>
      <c r="D87" s="20">
        <f>SUM('Roy Peabody'!Q5)</f>
        <v>8</v>
      </c>
      <c r="E87" s="20">
        <f>SUM('Roy Peabody'!R5)</f>
        <v>1526</v>
      </c>
      <c r="F87" s="19">
        <f>SUM('Roy Peabody'!S5)</f>
        <v>190.75</v>
      </c>
      <c r="G87" s="20">
        <f>SUM('Roy Peabody'!T5)</f>
        <v>8</v>
      </c>
      <c r="H87" s="20">
        <f>SUM('Roy Peabody'!U5)</f>
        <v>19</v>
      </c>
      <c r="I87" s="19">
        <f>SUM('Roy Peabody'!V5)</f>
        <v>209.75</v>
      </c>
    </row>
    <row r="88" spans="1:9" x14ac:dyDescent="0.25">
      <c r="A88" s="18">
        <f t="shared" si="3"/>
        <v>26</v>
      </c>
      <c r="B88" s="18" t="s">
        <v>12</v>
      </c>
      <c r="C88" s="17" t="s">
        <v>124</v>
      </c>
      <c r="D88" s="20">
        <f>SUM('Heath Sexton'!Q4)</f>
        <v>4</v>
      </c>
      <c r="E88" s="20">
        <f>SUM('Heath Sexton'!R4)</f>
        <v>789</v>
      </c>
      <c r="F88" s="19">
        <f>SUM('Heath Sexton'!S4)</f>
        <v>197.25</v>
      </c>
      <c r="G88" s="20">
        <f>SUM('Heath Sexton'!T4)</f>
        <v>10</v>
      </c>
      <c r="H88" s="20">
        <f>SUM('Heath Sexton'!U4)</f>
        <v>9</v>
      </c>
      <c r="I88" s="19">
        <f>SUM('Heath Sexton'!V4)</f>
        <v>206.25</v>
      </c>
    </row>
    <row r="89" spans="1:9" x14ac:dyDescent="0.25">
      <c r="A89" s="18">
        <f t="shared" si="3"/>
        <v>27</v>
      </c>
      <c r="B89" s="18" t="s">
        <v>12</v>
      </c>
      <c r="C89" s="17" t="s">
        <v>171</v>
      </c>
      <c r="D89" s="20">
        <f>SUM('Tony Kautz'!Q5)</f>
        <v>12</v>
      </c>
      <c r="E89" s="20">
        <f>SUM('Tony Kautz'!R5)</f>
        <v>2331</v>
      </c>
      <c r="F89" s="19">
        <f>SUM('Tony Kautz'!S5)</f>
        <v>194.25</v>
      </c>
      <c r="G89" s="20">
        <f>SUM('Tony Kautz'!T5)</f>
        <v>26</v>
      </c>
      <c r="H89" s="20">
        <f>SUM('Tony Kautz'!U5)</f>
        <v>12</v>
      </c>
      <c r="I89" s="19">
        <f>SUM('Tony Kautz'!V5)</f>
        <v>206.25</v>
      </c>
    </row>
    <row r="90" spans="1:9" x14ac:dyDescent="0.25">
      <c r="A90" s="18">
        <f t="shared" si="3"/>
        <v>28</v>
      </c>
      <c r="B90" s="18" t="s">
        <v>12</v>
      </c>
      <c r="C90" s="17" t="s">
        <v>77</v>
      </c>
      <c r="D90" s="20">
        <f>SUM('Casey Abell'!Q7)</f>
        <v>18</v>
      </c>
      <c r="E90" s="20">
        <f>SUM('Casey Abell'!R7)</f>
        <v>3353</v>
      </c>
      <c r="F90" s="19">
        <f>SUM('Casey Abell'!S7)</f>
        <v>186.27777777777777</v>
      </c>
      <c r="G90" s="20">
        <f>SUM('Casey Abell'!T7)</f>
        <v>16</v>
      </c>
      <c r="H90" s="20">
        <f>SUM('Casey Abell'!U7)</f>
        <v>18</v>
      </c>
      <c r="I90" s="19">
        <f>SUM('Casey Abell'!V7)</f>
        <v>204.27777777777777</v>
      </c>
    </row>
    <row r="91" spans="1:9" x14ac:dyDescent="0.25">
      <c r="A91" s="18">
        <f t="shared" si="3"/>
        <v>29</v>
      </c>
      <c r="B91" s="18" t="s">
        <v>12</v>
      </c>
      <c r="C91" s="33" t="s">
        <v>82</v>
      </c>
      <c r="D91" s="20">
        <f>SUM('Charles Miller'!Q14)</f>
        <v>4</v>
      </c>
      <c r="E91" s="20">
        <f>SUM('Charles Miller'!R14)</f>
        <v>785.00099999999998</v>
      </c>
      <c r="F91" s="19">
        <f>SUM('Charles Miller'!S14)</f>
        <v>196.25024999999999</v>
      </c>
      <c r="G91" s="20">
        <f>SUM('Charles Miller'!T14)</f>
        <v>16</v>
      </c>
      <c r="H91" s="20">
        <f>SUM('Charles Miller'!U14)</f>
        <v>7</v>
      </c>
      <c r="I91" s="19">
        <f>SUM('Charles Miller'!V14)</f>
        <v>203.25024999999999</v>
      </c>
    </row>
    <row r="92" spans="1:9" x14ac:dyDescent="0.25">
      <c r="A92" s="18">
        <f t="shared" si="3"/>
        <v>30</v>
      </c>
      <c r="B92" s="18" t="s">
        <v>12</v>
      </c>
      <c r="C92" s="33" t="s">
        <v>84</v>
      </c>
      <c r="D92" s="20">
        <f>SUM('Connal Rowe'!Q16)</f>
        <v>8</v>
      </c>
      <c r="E92" s="20">
        <f>SUM('Connal Rowe'!R16)</f>
        <v>1546.001</v>
      </c>
      <c r="F92" s="19">
        <f>SUM('Connal Rowe'!S16)</f>
        <v>193.250125</v>
      </c>
      <c r="G92" s="20">
        <f>SUM('Connal Rowe'!T16)</f>
        <v>18</v>
      </c>
      <c r="H92" s="20">
        <f>SUM('Connal Rowe'!U16)</f>
        <v>7</v>
      </c>
      <c r="I92" s="19">
        <f>SUM('Connal Rowe'!V16)</f>
        <v>200.250125</v>
      </c>
    </row>
    <row r="93" spans="1:9" x14ac:dyDescent="0.25">
      <c r="A93" s="18">
        <f t="shared" si="3"/>
        <v>31</v>
      </c>
      <c r="B93" s="18" t="s">
        <v>12</v>
      </c>
      <c r="C93" s="17" t="s">
        <v>95</v>
      </c>
      <c r="D93" s="20">
        <f>SUM('Matt Parmenter'!Q5)</f>
        <v>8</v>
      </c>
      <c r="E93" s="20">
        <f>SUM('Matt Parmenter'!R5)</f>
        <v>1499</v>
      </c>
      <c r="F93" s="19">
        <f>SUM('Matt Parmenter'!S5)</f>
        <v>187.375</v>
      </c>
      <c r="G93" s="20">
        <f>SUM('Matt Parmenter'!T5)</f>
        <v>8</v>
      </c>
      <c r="H93" s="20">
        <f>SUM('Matt Parmenter'!U5)</f>
        <v>8</v>
      </c>
      <c r="I93" s="19">
        <f>SUM('Matt Parmenter'!V5)</f>
        <v>195.375</v>
      </c>
    </row>
    <row r="94" spans="1:9" x14ac:dyDescent="0.25">
      <c r="A94" s="18">
        <f t="shared" si="3"/>
        <v>32</v>
      </c>
      <c r="B94" s="18" t="s">
        <v>12</v>
      </c>
      <c r="C94" s="17" t="s">
        <v>172</v>
      </c>
      <c r="D94" s="20">
        <f>SUM('Justin Lowe'!Q4)</f>
        <v>6</v>
      </c>
      <c r="E94" s="20">
        <f>SUM('Justin Lowe'!R4)</f>
        <v>1141</v>
      </c>
      <c r="F94" s="19">
        <f>SUM('Justin Lowe'!S4)</f>
        <v>190.16666666666666</v>
      </c>
      <c r="G94" s="20">
        <f>SUM('Justin Lowe'!T4)</f>
        <v>7</v>
      </c>
      <c r="H94" s="20">
        <f>SUM('Justin Lowe'!U4)</f>
        <v>4</v>
      </c>
      <c r="I94" s="19">
        <f>SUM('Justin Lowe'!V4)</f>
        <v>194.16666666666666</v>
      </c>
    </row>
    <row r="95" spans="1:9" x14ac:dyDescent="0.25">
      <c r="A95" s="18">
        <f t="shared" si="3"/>
        <v>33</v>
      </c>
      <c r="B95" s="18" t="s">
        <v>12</v>
      </c>
      <c r="C95" s="17" t="s">
        <v>189</v>
      </c>
      <c r="D95" s="20">
        <f>SUM('Pit Connelly'!Q4)</f>
        <v>6</v>
      </c>
      <c r="E95" s="20">
        <f>SUM('Pit Connelly'!R4)</f>
        <v>1140</v>
      </c>
      <c r="F95" s="19">
        <f>SUM('Pit Connelly'!S4)</f>
        <v>190</v>
      </c>
      <c r="G95" s="20">
        <f>SUM('Pit Connelly'!T4)</f>
        <v>5</v>
      </c>
      <c r="H95" s="20">
        <f>SUM('Pit Connelly'!U4)</f>
        <v>4</v>
      </c>
      <c r="I95" s="19">
        <f>SUM('Pit Connelly'!V4)</f>
        <v>194</v>
      </c>
    </row>
    <row r="96" spans="1:9" x14ac:dyDescent="0.25">
      <c r="A96" s="18">
        <f t="shared" si="3"/>
        <v>34</v>
      </c>
      <c r="B96" s="18" t="s">
        <v>12</v>
      </c>
      <c r="C96" s="17" t="s">
        <v>173</v>
      </c>
      <c r="D96" s="20">
        <f>SUM('Carl Turner'!Q4)</f>
        <v>6</v>
      </c>
      <c r="E96" s="20">
        <f>SUM('Carl Turner'!R4)</f>
        <v>1135</v>
      </c>
      <c r="F96" s="19">
        <f>SUM('Carl Turner'!S4)</f>
        <v>189.16666666666666</v>
      </c>
      <c r="G96" s="20">
        <f>SUM('Carl Turner'!T4)</f>
        <v>5</v>
      </c>
      <c r="H96" s="20">
        <f>SUM('Carl Turner'!U4)</f>
        <v>4</v>
      </c>
      <c r="I96" s="19">
        <f>SUM('Carl Turner'!V4)</f>
        <v>193.16666666666666</v>
      </c>
    </row>
    <row r="97" spans="1:9" x14ac:dyDescent="0.25">
      <c r="A97" s="18">
        <f t="shared" si="3"/>
        <v>35</v>
      </c>
      <c r="B97" s="18" t="s">
        <v>12</v>
      </c>
      <c r="C97" s="17" t="s">
        <v>174</v>
      </c>
      <c r="D97" s="20">
        <f>SUM('Tom Downton Jr'!Q4)</f>
        <v>6</v>
      </c>
      <c r="E97" s="20">
        <f>SUM('Tom Downton Jr'!R4)</f>
        <v>1130</v>
      </c>
      <c r="F97" s="19">
        <f>SUM('Tom Downton Jr'!S4)</f>
        <v>188.33333333333334</v>
      </c>
      <c r="G97" s="20">
        <f>SUM('Tom Downton Jr'!T4)</f>
        <v>6</v>
      </c>
      <c r="H97" s="20">
        <f>SUM('Tom Downton Jr'!U4)</f>
        <v>4</v>
      </c>
      <c r="I97" s="19">
        <f>SUM('Tom Downton Jr'!V4)</f>
        <v>192.33333333333334</v>
      </c>
    </row>
    <row r="98" spans="1:9" x14ac:dyDescent="0.25">
      <c r="A98" s="18">
        <f t="shared" si="3"/>
        <v>36</v>
      </c>
      <c r="B98" s="18" t="s">
        <v>12</v>
      </c>
      <c r="C98" s="17" t="s">
        <v>92</v>
      </c>
      <c r="D98" s="20">
        <f>+'Eric Foust'!Q11</f>
        <v>7</v>
      </c>
      <c r="E98" s="20">
        <f>+'Eric Foust'!R11</f>
        <v>1300</v>
      </c>
      <c r="F98" s="19">
        <f>+'Eric Foust'!S11</f>
        <v>185.71428571428572</v>
      </c>
      <c r="G98" s="20">
        <f>+'Eric Foust'!T11</f>
        <v>4</v>
      </c>
      <c r="H98" s="20">
        <f>+'Eric Foust'!U11</f>
        <v>5</v>
      </c>
      <c r="I98" s="19">
        <f>+'Eric Foust'!V11</f>
        <v>190.71428571428572</v>
      </c>
    </row>
    <row r="99" spans="1:9" x14ac:dyDescent="0.25">
      <c r="A99" s="18">
        <f t="shared" si="3"/>
        <v>37</v>
      </c>
      <c r="B99" s="18" t="s">
        <v>12</v>
      </c>
      <c r="C99" s="17" t="s">
        <v>135</v>
      </c>
      <c r="D99" s="20">
        <f>SUM('Scott Musick'!Q4)</f>
        <v>4</v>
      </c>
      <c r="E99" s="20">
        <f>SUM('Scott Musick'!R4)</f>
        <v>746</v>
      </c>
      <c r="F99" s="19">
        <f>SUM('Scott Musick'!S4)</f>
        <v>186.5</v>
      </c>
      <c r="G99" s="20">
        <f>SUM('Scott Musick'!T4)</f>
        <v>5</v>
      </c>
      <c r="H99" s="20">
        <f>SUM('Scott Musick'!U4)</f>
        <v>2</v>
      </c>
      <c r="I99" s="19">
        <f>SUM('Scott Musick'!V4)</f>
        <v>188.5</v>
      </c>
    </row>
    <row r="100" spans="1:9" x14ac:dyDescent="0.25">
      <c r="A100" s="18">
        <f t="shared" si="3"/>
        <v>38</v>
      </c>
      <c r="B100" s="18" t="s">
        <v>12</v>
      </c>
      <c r="C100" s="17" t="s">
        <v>123</v>
      </c>
      <c r="D100" s="20">
        <f>SUM('Marc Hanlon'!Q6)</f>
        <v>11</v>
      </c>
      <c r="E100" s="20">
        <f>SUM('Marc Hanlon'!R6)</f>
        <v>2004</v>
      </c>
      <c r="F100" s="19">
        <f>SUM('Marc Hanlon'!S6)</f>
        <v>182.18181818181819</v>
      </c>
      <c r="G100" s="20">
        <f>SUM('Marc Hanlon'!T6)</f>
        <v>7</v>
      </c>
      <c r="H100" s="20">
        <f>SUM('Marc Hanlon'!U6)</f>
        <v>6</v>
      </c>
      <c r="I100" s="19">
        <f>SUM('Marc Hanlon'!V6)</f>
        <v>188.18181818181819</v>
      </c>
    </row>
    <row r="101" spans="1:9" x14ac:dyDescent="0.25">
      <c r="A101" s="18">
        <f t="shared" si="3"/>
        <v>39</v>
      </c>
      <c r="B101" s="18" t="s">
        <v>12</v>
      </c>
      <c r="C101" s="17" t="s">
        <v>132</v>
      </c>
      <c r="D101" s="20">
        <f>SUM('Rod Patterson'!Q4)</f>
        <v>4</v>
      </c>
      <c r="E101" s="20">
        <f>SUM('Rod Patterson'!R4)</f>
        <v>744</v>
      </c>
      <c r="F101" s="19">
        <f>SUM('Rod Patterson'!S4)</f>
        <v>186</v>
      </c>
      <c r="G101" s="20">
        <f>SUM('Rod Patterson'!T4)</f>
        <v>1</v>
      </c>
      <c r="H101" s="20">
        <f>SUM('Rod Patterson'!U4)</f>
        <v>2</v>
      </c>
      <c r="I101" s="19">
        <f>SUM('Rod Patterson'!V4)</f>
        <v>188</v>
      </c>
    </row>
    <row r="102" spans="1:9" x14ac:dyDescent="0.25">
      <c r="A102" s="18">
        <f t="shared" si="3"/>
        <v>40</v>
      </c>
      <c r="B102" s="18" t="s">
        <v>12</v>
      </c>
      <c r="C102" s="17" t="s">
        <v>79</v>
      </c>
      <c r="D102" s="20">
        <f>SUM('Phil Nichols'!Q5)</f>
        <v>8</v>
      </c>
      <c r="E102" s="20">
        <f>SUM('Phil Nichols'!R5)</f>
        <v>1468</v>
      </c>
      <c r="F102" s="19">
        <f>SUM('Phil Nichols'!S5)</f>
        <v>183.5</v>
      </c>
      <c r="G102" s="20">
        <f>SUM('Phil Nichols'!T5)</f>
        <v>3</v>
      </c>
      <c r="H102" s="20">
        <f>SUM('Phil Nichols'!U5)</f>
        <v>4</v>
      </c>
      <c r="I102" s="19">
        <f>SUM('Phil Nichols'!V5)</f>
        <v>187.5</v>
      </c>
    </row>
    <row r="103" spans="1:9" x14ac:dyDescent="0.25">
      <c r="A103" s="18">
        <f t="shared" si="3"/>
        <v>41</v>
      </c>
      <c r="B103" s="18" t="s">
        <v>12</v>
      </c>
      <c r="C103" s="17" t="s">
        <v>206</v>
      </c>
      <c r="D103" s="20">
        <f>+'John Williams'!Q4</f>
        <v>3</v>
      </c>
      <c r="E103" s="20">
        <f>+'John Williams'!R4</f>
        <v>552</v>
      </c>
      <c r="F103" s="19">
        <f>+'John Williams'!S4</f>
        <v>184</v>
      </c>
      <c r="G103" s="20">
        <f>+'John Williams'!T4</f>
        <v>1</v>
      </c>
      <c r="H103" s="20">
        <f>+'John Williams'!U4</f>
        <v>3</v>
      </c>
      <c r="I103" s="19">
        <f>+'John Williams'!V4</f>
        <v>187</v>
      </c>
    </row>
    <row r="104" spans="1:9" x14ac:dyDescent="0.25">
      <c r="A104" s="18">
        <f t="shared" si="3"/>
        <v>42</v>
      </c>
      <c r="B104" s="18" t="s">
        <v>12</v>
      </c>
      <c r="C104" s="17" t="s">
        <v>107</v>
      </c>
      <c r="D104" s="20">
        <f>SUM('Joe Wells'!Q4)</f>
        <v>4</v>
      </c>
      <c r="E104" s="20">
        <f>SUM('Joe Wells'!R4)</f>
        <v>733</v>
      </c>
      <c r="F104" s="19">
        <f>SUM('Joe Wells'!S4)</f>
        <v>183.25</v>
      </c>
      <c r="G104" s="20">
        <f>SUM('Joe Wells'!T4)</f>
        <v>3</v>
      </c>
      <c r="H104" s="20">
        <f>SUM('Joe Wells'!U4)</f>
        <v>3</v>
      </c>
      <c r="I104" s="19">
        <f>SUM('Joe Wells'!V4)</f>
        <v>186.25</v>
      </c>
    </row>
    <row r="105" spans="1:9" x14ac:dyDescent="0.25">
      <c r="A105" s="18">
        <f t="shared" si="3"/>
        <v>43</v>
      </c>
      <c r="B105" s="18" t="s">
        <v>12</v>
      </c>
      <c r="C105" s="17" t="s">
        <v>192</v>
      </c>
      <c r="D105" s="20">
        <f>+'Ron Anderson'!Q4</f>
        <v>4</v>
      </c>
      <c r="E105" s="20">
        <f>+'Ron Anderson'!R4</f>
        <v>727</v>
      </c>
      <c r="F105" s="19">
        <f>+'Ron Anderson'!S4</f>
        <v>181.75</v>
      </c>
      <c r="G105" s="20">
        <f>+'Ron Anderson'!T4</f>
        <v>5</v>
      </c>
      <c r="H105" s="20">
        <f>+'Ron Anderson'!U4</f>
        <v>2</v>
      </c>
      <c r="I105" s="19">
        <f>+'Ron Anderson'!V4</f>
        <v>183.75</v>
      </c>
    </row>
    <row r="106" spans="1:9" x14ac:dyDescent="0.25">
      <c r="A106" s="18">
        <f t="shared" si="3"/>
        <v>44</v>
      </c>
      <c r="B106" s="18" t="s">
        <v>12</v>
      </c>
      <c r="C106" s="17" t="s">
        <v>146</v>
      </c>
      <c r="D106" s="20">
        <f>SUM('Damon Thomas'!Q4)</f>
        <v>4</v>
      </c>
      <c r="E106" s="20">
        <f>SUM('Damon Thomas'!R4)</f>
        <v>720</v>
      </c>
      <c r="F106" s="19">
        <f>SUM('Damon Thomas'!S4)</f>
        <v>180</v>
      </c>
      <c r="G106" s="20">
        <f>SUM('Damon Thomas'!T4)</f>
        <v>2</v>
      </c>
      <c r="H106" s="20">
        <f>SUM('Damon Thomas'!U4)</f>
        <v>2</v>
      </c>
      <c r="I106" s="19">
        <f>SUM('Damon Thomas'!V4)</f>
        <v>182</v>
      </c>
    </row>
    <row r="107" spans="1:9" x14ac:dyDescent="0.25">
      <c r="A107" s="18">
        <f t="shared" si="3"/>
        <v>45</v>
      </c>
      <c r="B107" s="18" t="s">
        <v>12</v>
      </c>
      <c r="C107" s="17" t="s">
        <v>108</v>
      </c>
      <c r="D107" s="20">
        <f>SUM('Tom Ballinger'!Q4)</f>
        <v>4</v>
      </c>
      <c r="E107" s="20">
        <f>SUM('Tom Ballinger'!R4)</f>
        <v>682</v>
      </c>
      <c r="F107" s="19">
        <f>SUM('Tom Ballinger'!S4)</f>
        <v>170.5</v>
      </c>
      <c r="G107" s="20">
        <f>SUM('Tom Ballinger'!T4)</f>
        <v>0</v>
      </c>
      <c r="H107" s="20">
        <f>SUM('Tom Ballinger'!U4)</f>
        <v>2</v>
      </c>
      <c r="I107" s="19">
        <f>SUM('Tom Ballinger'!V4)</f>
        <v>172.5</v>
      </c>
    </row>
    <row r="108" spans="1:9" x14ac:dyDescent="0.25">
      <c r="A108" s="18">
        <f t="shared" si="3"/>
        <v>46</v>
      </c>
      <c r="B108" s="18" t="s">
        <v>12</v>
      </c>
      <c r="C108" s="34" t="s">
        <v>184</v>
      </c>
      <c r="D108" s="16">
        <f>+'Brett Higgins'!Q12</f>
        <v>10</v>
      </c>
      <c r="E108" s="16">
        <f>+'Brett Higgins'!R12</f>
        <v>1356</v>
      </c>
      <c r="F108" s="15">
        <f>+'Brett Higgins'!S12</f>
        <v>135.6</v>
      </c>
      <c r="G108" s="16">
        <f>+'Brett Higgins'!T12</f>
        <v>13</v>
      </c>
      <c r="H108" s="16">
        <f>+'Brett Higgins'!U12</f>
        <v>10</v>
      </c>
      <c r="I108" s="15">
        <f>+'Brett Higgins'!V12</f>
        <v>145.6</v>
      </c>
    </row>
    <row r="110" spans="1:9" x14ac:dyDescent="0.25">
      <c r="A110" s="10"/>
      <c r="B110" s="10"/>
      <c r="C110" s="10"/>
      <c r="D110" s="10"/>
      <c r="E110" s="10"/>
      <c r="F110" s="11"/>
      <c r="G110" s="11"/>
      <c r="H110" s="21"/>
      <c r="I110" s="11"/>
    </row>
    <row r="111" spans="1:9" ht="28.8" x14ac:dyDescent="0.25">
      <c r="A111" s="104" t="s">
        <v>18</v>
      </c>
      <c r="B111" s="105"/>
      <c r="C111" s="105"/>
      <c r="D111" s="105"/>
      <c r="E111" s="105"/>
      <c r="F111" s="105"/>
      <c r="G111" s="105"/>
      <c r="H111" s="105"/>
      <c r="I111" s="105"/>
    </row>
    <row r="112" spans="1:9" ht="18" x14ac:dyDescent="0.35">
      <c r="A112" s="106" t="s">
        <v>38</v>
      </c>
      <c r="B112" s="107"/>
      <c r="C112" s="107"/>
      <c r="D112" s="107"/>
      <c r="E112" s="107"/>
      <c r="F112" s="107"/>
      <c r="G112" s="107"/>
      <c r="H112" s="107"/>
      <c r="I112" s="107"/>
    </row>
    <row r="113" spans="1:9" ht="17.399999999999999" x14ac:dyDescent="0.3">
      <c r="A113" s="10"/>
      <c r="B113" s="10"/>
      <c r="C113" s="10"/>
      <c r="D113" s="13"/>
      <c r="E113" s="10"/>
      <c r="F113" s="11"/>
      <c r="G113" s="11"/>
      <c r="H113" s="21"/>
      <c r="I113" s="11"/>
    </row>
    <row r="114" spans="1:9" x14ac:dyDescent="0.25">
      <c r="A114" s="18" t="s">
        <v>0</v>
      </c>
      <c r="B114" s="18" t="s">
        <v>1</v>
      </c>
      <c r="C114" s="18" t="s">
        <v>2</v>
      </c>
      <c r="D114" s="18" t="s">
        <v>10</v>
      </c>
      <c r="E114" s="18" t="s">
        <v>7</v>
      </c>
      <c r="F114" s="19" t="s">
        <v>8</v>
      </c>
      <c r="G114" s="19" t="s">
        <v>32</v>
      </c>
      <c r="H114" s="20" t="s">
        <v>6</v>
      </c>
      <c r="I114" s="19" t="s">
        <v>9</v>
      </c>
    </row>
    <row r="115" spans="1:9" x14ac:dyDescent="0.25">
      <c r="A115" s="14">
        <v>1</v>
      </c>
      <c r="B115" s="14" t="s">
        <v>34</v>
      </c>
      <c r="C115" s="34" t="s">
        <v>42</v>
      </c>
      <c r="D115" s="16">
        <f>SUM('Chris Bradley'!Q45)</f>
        <v>176</v>
      </c>
      <c r="E115" s="16">
        <f>SUM('Chris Bradley'!R45)</f>
        <v>32686.905000000002</v>
      </c>
      <c r="F115" s="15">
        <f>SUM('Chris Bradley'!S45)</f>
        <v>185.72105113636366</v>
      </c>
      <c r="G115" s="16">
        <f>SUM('Chris Bradley'!T45)</f>
        <v>185</v>
      </c>
      <c r="H115" s="16">
        <f>SUM('Chris Bradley'!U45)</f>
        <v>300</v>
      </c>
      <c r="I115" s="15">
        <f>SUM('Chris Bradley'!V45)</f>
        <v>485.72105113636366</v>
      </c>
    </row>
    <row r="116" spans="1:9" x14ac:dyDescent="0.25">
      <c r="A116" s="14">
        <f>+A115+1</f>
        <v>2</v>
      </c>
      <c r="B116" s="14" t="s">
        <v>34</v>
      </c>
      <c r="C116" s="34" t="s">
        <v>86</v>
      </c>
      <c r="D116" s="16">
        <f>SUM('Tom Brooks'!Q15)</f>
        <v>52</v>
      </c>
      <c r="E116" s="16">
        <f>SUM('Tom Brooks'!R15)</f>
        <v>10078.002</v>
      </c>
      <c r="F116" s="15">
        <f>SUM('Tom Brooks'!S15)</f>
        <v>193.80773076923077</v>
      </c>
      <c r="G116" s="16">
        <f>SUM('Tom Brooks'!T15)</f>
        <v>109</v>
      </c>
      <c r="H116" s="16">
        <f>SUM('Tom Brooks'!U15)</f>
        <v>164</v>
      </c>
      <c r="I116" s="15">
        <f>SUM('Tom Brooks'!V15)</f>
        <v>357.80773076923077</v>
      </c>
    </row>
    <row r="117" spans="1:9" x14ac:dyDescent="0.25">
      <c r="A117" s="14">
        <f t="shared" ref="A117:A133" si="4">+A116+1</f>
        <v>3</v>
      </c>
      <c r="B117" s="14" t="s">
        <v>34</v>
      </c>
      <c r="C117" s="34" t="s">
        <v>111</v>
      </c>
      <c r="D117" s="16">
        <f>SUM('Jeff Boggs'!Q17)</f>
        <v>64</v>
      </c>
      <c r="E117" s="16">
        <f>SUM('Jeff Boggs'!R17)</f>
        <v>12060.003000000001</v>
      </c>
      <c r="F117" s="15">
        <f>SUM('Jeff Boggs'!S17)</f>
        <v>188.43754687500001</v>
      </c>
      <c r="G117" s="16">
        <f>SUM('Jeff Boggs'!T17)</f>
        <v>65</v>
      </c>
      <c r="H117" s="16">
        <f>SUM('Jeff Boggs'!U17)</f>
        <v>127</v>
      </c>
      <c r="I117" s="15">
        <f>SUM('Jeff Boggs'!V17)</f>
        <v>315.43754687500001</v>
      </c>
    </row>
    <row r="118" spans="1:9" x14ac:dyDescent="0.25">
      <c r="A118" s="14">
        <f t="shared" si="4"/>
        <v>4</v>
      </c>
      <c r="B118" s="14" t="s">
        <v>34</v>
      </c>
      <c r="C118" s="34" t="s">
        <v>59</v>
      </c>
      <c r="D118" s="16">
        <f>SUM('Terry Reynolds'!Q17)</f>
        <v>53</v>
      </c>
      <c r="E118" s="16">
        <f>SUM('Terry Reynolds'!R17)</f>
        <v>9981</v>
      </c>
      <c r="F118" s="15">
        <f>SUM('Terry Reynolds'!S17)</f>
        <v>188.32075471698113</v>
      </c>
      <c r="G118" s="16">
        <f>SUM('Terry Reynolds'!T17)</f>
        <v>68</v>
      </c>
      <c r="H118" s="16">
        <f>SUM('Terry Reynolds'!U17)</f>
        <v>117</v>
      </c>
      <c r="I118" s="15">
        <f>SUM('Terry Reynolds'!V17)</f>
        <v>305.32075471698113</v>
      </c>
    </row>
    <row r="119" spans="1:9" x14ac:dyDescent="0.25">
      <c r="A119" s="14">
        <f t="shared" si="4"/>
        <v>5</v>
      </c>
      <c r="B119" s="14" t="s">
        <v>34</v>
      </c>
      <c r="C119" s="34" t="s">
        <v>101</v>
      </c>
      <c r="D119" s="16">
        <f>SUM('David Brooks'!Q24)</f>
        <v>94</v>
      </c>
      <c r="E119" s="16">
        <f>SUM('David Brooks'!R24)</f>
        <v>17415.002</v>
      </c>
      <c r="F119" s="15">
        <f>SUM('David Brooks'!S24)</f>
        <v>185.26597872340426</v>
      </c>
      <c r="G119" s="16">
        <f>SUM('David Brooks'!T24)</f>
        <v>91</v>
      </c>
      <c r="H119" s="16">
        <f>SUM('David Brooks'!U24)</f>
        <v>112</v>
      </c>
      <c r="I119" s="15">
        <f>SUM('David Brooks'!V24)</f>
        <v>297.26597872340426</v>
      </c>
    </row>
    <row r="120" spans="1:9" x14ac:dyDescent="0.25">
      <c r="A120" s="14">
        <f t="shared" si="4"/>
        <v>6</v>
      </c>
      <c r="B120" s="14" t="s">
        <v>34</v>
      </c>
      <c r="C120" s="34" t="s">
        <v>120</v>
      </c>
      <c r="D120" s="16">
        <f>SUM('David Bachman'!Q21)</f>
        <v>84</v>
      </c>
      <c r="E120" s="16">
        <f>SUM('David Bachman'!R21)</f>
        <v>15570.013000000001</v>
      </c>
      <c r="F120" s="15">
        <f>SUM('David Bachman'!S21)</f>
        <v>185.35729761904764</v>
      </c>
      <c r="G120" s="16">
        <f>SUM('David Bachman'!T21)</f>
        <v>93</v>
      </c>
      <c r="H120" s="16">
        <f>SUM('David Bachman'!U21)</f>
        <v>101</v>
      </c>
      <c r="I120" s="15">
        <f>SUM('David Bachman'!V21)</f>
        <v>286.35729761904764</v>
      </c>
    </row>
    <row r="121" spans="1:9" x14ac:dyDescent="0.25">
      <c r="A121" s="14">
        <f t="shared" si="4"/>
        <v>7</v>
      </c>
      <c r="B121" s="14" t="s">
        <v>34</v>
      </c>
      <c r="C121" s="33" t="s">
        <v>39</v>
      </c>
      <c r="D121" s="20">
        <f>SUM('Mike Gross'!Q45)</f>
        <v>44</v>
      </c>
      <c r="E121" s="20">
        <f>SUM('Mike Gross'!R45)</f>
        <v>8189.0010000000002</v>
      </c>
      <c r="F121" s="19">
        <f>SUM('Mike Gross'!S45)</f>
        <v>186.1136590909091</v>
      </c>
      <c r="G121" s="20">
        <f>SUM('Mike Gross'!T45)</f>
        <v>50</v>
      </c>
      <c r="H121" s="20">
        <f>SUM('Mike Gross'!U45)</f>
        <v>82</v>
      </c>
      <c r="I121" s="19">
        <f>SUM('Mike Gross'!V45)</f>
        <v>268.1136590909091</v>
      </c>
    </row>
    <row r="122" spans="1:9" x14ac:dyDescent="0.25">
      <c r="A122" s="14">
        <f t="shared" si="4"/>
        <v>8</v>
      </c>
      <c r="B122" s="14" t="s">
        <v>34</v>
      </c>
      <c r="C122" s="34" t="s">
        <v>110</v>
      </c>
      <c r="D122" s="16">
        <f>SUM('Tim Brown'!Q15)</f>
        <v>54</v>
      </c>
      <c r="E122" s="16">
        <f>SUM('Tim Brown'!R15)</f>
        <v>10069.001</v>
      </c>
      <c r="F122" s="15">
        <f>SUM('Tim Brown'!S15)</f>
        <v>186.46298148148148</v>
      </c>
      <c r="G122" s="16">
        <f>SUM('Tim Brown'!T15)</f>
        <v>57</v>
      </c>
      <c r="H122" s="16">
        <f>SUM('Tim Brown'!U15)</f>
        <v>65</v>
      </c>
      <c r="I122" s="15">
        <f>SUM('Tim Brown'!V15)</f>
        <v>251.46298148148148</v>
      </c>
    </row>
    <row r="123" spans="1:9" x14ac:dyDescent="0.25">
      <c r="A123" s="14">
        <f t="shared" si="4"/>
        <v>9</v>
      </c>
      <c r="B123" s="14" t="s">
        <v>34</v>
      </c>
      <c r="C123" s="34" t="s">
        <v>58</v>
      </c>
      <c r="D123" s="16">
        <f>SUM('Tony Kaiser'!Q9)</f>
        <v>28</v>
      </c>
      <c r="E123" s="16">
        <f>SUM('Tony Kaiser'!R9)</f>
        <v>5325.0020000000004</v>
      </c>
      <c r="F123" s="15">
        <f>SUM('Tony Kaiser'!S9)</f>
        <v>190.17864285714288</v>
      </c>
      <c r="G123" s="16">
        <f>SUM('Tony Kaiser'!T9)</f>
        <v>50</v>
      </c>
      <c r="H123" s="16">
        <f>SUM('Tony Kaiser'!U9)</f>
        <v>58</v>
      </c>
      <c r="I123" s="15">
        <f>SUM('Tony Kaiser'!V9)</f>
        <v>248.17864285714288</v>
      </c>
    </row>
    <row r="124" spans="1:9" x14ac:dyDescent="0.25">
      <c r="A124" s="14">
        <f t="shared" si="4"/>
        <v>10</v>
      </c>
      <c r="B124" s="14" t="s">
        <v>34</v>
      </c>
      <c r="C124" s="34" t="s">
        <v>43</v>
      </c>
      <c r="D124" s="16">
        <f>SUM('Chuck Miller'!Q22)</f>
        <v>32</v>
      </c>
      <c r="E124" s="16">
        <f>SUM('Chuck Miller'!R22)</f>
        <v>5974.0020000000004</v>
      </c>
      <c r="F124" s="15">
        <f>SUM('Chuck Miller'!S22)</f>
        <v>186.68756250000001</v>
      </c>
      <c r="G124" s="16">
        <f>SUM('Chuck Miller'!T22)</f>
        <v>29</v>
      </c>
      <c r="H124" s="16">
        <f>SUM('Chuck Miller'!U22)</f>
        <v>51</v>
      </c>
      <c r="I124" s="15">
        <f>SUM('Chuck Miller'!V22)</f>
        <v>237.68756250000001</v>
      </c>
    </row>
    <row r="125" spans="1:9" x14ac:dyDescent="0.25">
      <c r="A125" s="14">
        <f t="shared" si="4"/>
        <v>11</v>
      </c>
      <c r="B125" s="14" t="s">
        <v>34</v>
      </c>
      <c r="C125" s="34" t="s">
        <v>97</v>
      </c>
      <c r="D125" s="16">
        <f>SUM('Jeff Lee'!Q12)</f>
        <v>42</v>
      </c>
      <c r="E125" s="16">
        <f>SUM('Jeff Lee'!R12)</f>
        <v>7719</v>
      </c>
      <c r="F125" s="15">
        <f>SUM('Jeff Lee'!S12)</f>
        <v>183.78571428571428</v>
      </c>
      <c r="G125" s="16">
        <f>SUM('Jeff Lee'!T12)</f>
        <v>33</v>
      </c>
      <c r="H125" s="16">
        <f>SUM('Jeff Lee'!U12)</f>
        <v>48</v>
      </c>
      <c r="I125" s="15">
        <f>SUM('Jeff Lee'!V12)</f>
        <v>231.78571428571428</v>
      </c>
    </row>
    <row r="126" spans="1:9" x14ac:dyDescent="0.25">
      <c r="A126" s="14">
        <f t="shared" si="4"/>
        <v>12</v>
      </c>
      <c r="B126" s="14" t="s">
        <v>34</v>
      </c>
      <c r="C126" s="17" t="s">
        <v>48</v>
      </c>
      <c r="D126" s="20">
        <f>SUM('Jim Mathews'!Q58)</f>
        <v>20</v>
      </c>
      <c r="E126" s="20">
        <f>SUM('Jim Mathews'!R58)</f>
        <v>3739.0020000000004</v>
      </c>
      <c r="F126" s="19">
        <f>SUM('Jim Mathews'!S58)</f>
        <v>186.95010000000002</v>
      </c>
      <c r="G126" s="20">
        <f>SUM('Jim Mathews'!T58)</f>
        <v>22</v>
      </c>
      <c r="H126" s="20">
        <f>SUM('Jim Mathews'!U58)</f>
        <v>38</v>
      </c>
      <c r="I126" s="19">
        <f>SUM('Jim Mathews'!V58)</f>
        <v>224.95010000000002</v>
      </c>
    </row>
    <row r="127" spans="1:9" x14ac:dyDescent="0.25">
      <c r="A127" s="14">
        <f t="shared" si="4"/>
        <v>13</v>
      </c>
      <c r="B127" s="14" t="s">
        <v>34</v>
      </c>
      <c r="C127" s="34" t="s">
        <v>125</v>
      </c>
      <c r="D127" s="16">
        <f>SUM('David Barnes'!Q11)</f>
        <v>27</v>
      </c>
      <c r="E127" s="16">
        <f>SUM('David Barnes'!R11)</f>
        <v>4981</v>
      </c>
      <c r="F127" s="15">
        <f>SUM('David Barnes'!S11)</f>
        <v>184.4814814814815</v>
      </c>
      <c r="G127" s="16">
        <f>SUM('David Barnes'!T11)</f>
        <v>27</v>
      </c>
      <c r="H127" s="16">
        <f>SUM('David Barnes'!U11)</f>
        <v>36</v>
      </c>
      <c r="I127" s="15">
        <f>SUM('David Barnes'!V11)</f>
        <v>220.4814814814815</v>
      </c>
    </row>
    <row r="128" spans="1:9" x14ac:dyDescent="0.25">
      <c r="A128" s="14">
        <f t="shared" si="4"/>
        <v>14</v>
      </c>
      <c r="B128" s="14" t="s">
        <v>34</v>
      </c>
      <c r="C128" s="34" t="s">
        <v>157</v>
      </c>
      <c r="D128" s="16">
        <f>SUM('Ryan Lee'!Q9)</f>
        <v>28</v>
      </c>
      <c r="E128" s="16">
        <f>SUM('Ryan Lee'!R9)</f>
        <v>5188.0010000000002</v>
      </c>
      <c r="F128" s="15">
        <f>SUM('Ryan Lee'!S9)</f>
        <v>185.28575000000001</v>
      </c>
      <c r="G128" s="16">
        <f>SUM('Ryan Lee'!T9)</f>
        <v>31</v>
      </c>
      <c r="H128" s="16">
        <f>SUM('Ryan Lee'!U9)</f>
        <v>28</v>
      </c>
      <c r="I128" s="15">
        <f>SUM('Ryan Lee'!V9)</f>
        <v>213.28575000000001</v>
      </c>
    </row>
    <row r="129" spans="1:9" x14ac:dyDescent="0.25">
      <c r="A129" s="14">
        <f t="shared" si="4"/>
        <v>15</v>
      </c>
      <c r="B129" s="14" t="s">
        <v>34</v>
      </c>
      <c r="C129" s="34" t="s">
        <v>117</v>
      </c>
      <c r="D129" s="16">
        <f>SUM('John Caudill'!Q14)</f>
        <v>46</v>
      </c>
      <c r="E129" s="16">
        <f>SUM('John Caudill'!R14)</f>
        <v>8422</v>
      </c>
      <c r="F129" s="15">
        <f>SUM('John Caudill'!S14)</f>
        <v>183.08695652173913</v>
      </c>
      <c r="G129" s="16">
        <f>SUM('John Caudill'!T14)</f>
        <v>41</v>
      </c>
      <c r="H129" s="16">
        <f>SUM('John Caudill'!U14)</f>
        <v>30</v>
      </c>
      <c r="I129" s="15">
        <f>SUM('John Caudill'!V14)</f>
        <v>213.08695652173913</v>
      </c>
    </row>
    <row r="130" spans="1:9" x14ac:dyDescent="0.25">
      <c r="A130" s="14">
        <f t="shared" si="4"/>
        <v>16</v>
      </c>
      <c r="B130" s="14" t="s">
        <v>34</v>
      </c>
      <c r="C130" s="34" t="s">
        <v>87</v>
      </c>
      <c r="D130" s="16">
        <f>SUM('Brad Sandy'!Q9)</f>
        <v>26</v>
      </c>
      <c r="E130" s="16">
        <f>SUM('Brad Sandy'!R9)</f>
        <v>4905.0010000000002</v>
      </c>
      <c r="F130" s="15">
        <f>SUM('Brad Sandy'!S9)</f>
        <v>188.65388461538461</v>
      </c>
      <c r="G130" s="16">
        <f>SUM('Brad Sandy'!T9)</f>
        <v>34</v>
      </c>
      <c r="H130" s="16">
        <f>SUM('Brad Sandy'!U9)</f>
        <v>23</v>
      </c>
      <c r="I130" s="15">
        <f>SUM('Brad Sandy'!V9)</f>
        <v>211.65388461538461</v>
      </c>
    </row>
    <row r="131" spans="1:9" x14ac:dyDescent="0.25">
      <c r="A131" s="14">
        <f t="shared" si="4"/>
        <v>17</v>
      </c>
      <c r="B131" s="14" t="s">
        <v>34</v>
      </c>
      <c r="C131" s="34" t="s">
        <v>65</v>
      </c>
      <c r="D131" s="16">
        <f>SUM('Terry Whitt'!Q10)</f>
        <v>28</v>
      </c>
      <c r="E131" s="16">
        <f>SUM('Terry Whitt'!R10)</f>
        <v>5085.0010000000002</v>
      </c>
      <c r="F131" s="15">
        <f>SUM('Terry Whitt'!S10)</f>
        <v>181.60717857142859</v>
      </c>
      <c r="G131" s="16">
        <f>SUM('Terry Whitt'!T10)</f>
        <v>19</v>
      </c>
      <c r="H131" s="16">
        <f>SUM('Terry Whitt'!U10)</f>
        <v>30</v>
      </c>
      <c r="I131" s="15">
        <f>SUM('Terry Whitt'!V10)</f>
        <v>211.60717857142859</v>
      </c>
    </row>
    <row r="132" spans="1:9" x14ac:dyDescent="0.25">
      <c r="A132" s="14">
        <f t="shared" si="4"/>
        <v>18</v>
      </c>
      <c r="B132" s="14" t="s">
        <v>34</v>
      </c>
      <c r="C132" s="34" t="s">
        <v>50</v>
      </c>
      <c r="D132" s="16">
        <f>SUM('Jud Denniston'!Q9)</f>
        <v>24</v>
      </c>
      <c r="E132" s="16">
        <f>SUM('Jud Denniston'!R9)</f>
        <v>4241.0029999999997</v>
      </c>
      <c r="F132" s="15">
        <f>SUM('Jud Denniston'!S9)</f>
        <v>176.70845833333331</v>
      </c>
      <c r="G132" s="16">
        <f>SUM('Jud Denniston'!T9)</f>
        <v>21</v>
      </c>
      <c r="H132" s="16">
        <f>SUM('Jud Denniston'!U9)</f>
        <v>29</v>
      </c>
      <c r="I132" s="15">
        <f>SUM('Jud Denniston'!V9)</f>
        <v>205.70845833333331</v>
      </c>
    </row>
    <row r="133" spans="1:9" x14ac:dyDescent="0.25">
      <c r="A133" s="14">
        <f t="shared" si="4"/>
        <v>19</v>
      </c>
      <c r="B133" s="14" t="s">
        <v>34</v>
      </c>
      <c r="C133" s="34" t="s">
        <v>142</v>
      </c>
      <c r="D133" s="16">
        <f>SUM('Adam Patton'!Q8)</f>
        <v>22</v>
      </c>
      <c r="E133" s="16">
        <f>SUM('Adam Patton'!R8)</f>
        <v>4063</v>
      </c>
      <c r="F133" s="15">
        <f>SUM('Adam Patton'!S8)</f>
        <v>184.68181818181819</v>
      </c>
      <c r="G133" s="16">
        <f>SUM('Adam Patton'!T8)</f>
        <v>11</v>
      </c>
      <c r="H133" s="16">
        <f>SUM('Adam Patton'!U8)</f>
        <v>17</v>
      </c>
      <c r="I133" s="15">
        <f>SUM('Adam Patton'!V8)</f>
        <v>201.68181818181819</v>
      </c>
    </row>
    <row r="134" spans="1:9" x14ac:dyDescent="0.25">
      <c r="A134" s="54"/>
      <c r="B134" s="54"/>
      <c r="C134" s="55"/>
      <c r="D134" s="82"/>
      <c r="E134" s="82"/>
      <c r="F134" s="83"/>
      <c r="G134" s="82"/>
      <c r="H134" s="82"/>
      <c r="I134" s="83"/>
    </row>
    <row r="135" spans="1:9" x14ac:dyDescent="0.25">
      <c r="A135" s="14">
        <v>20</v>
      </c>
      <c r="B135" s="14" t="s">
        <v>34</v>
      </c>
      <c r="C135" s="34" t="s">
        <v>84</v>
      </c>
      <c r="D135" s="16">
        <f>+'Connal Rowe'!Q25</f>
        <v>12</v>
      </c>
      <c r="E135" s="16">
        <f>+'Connal Rowe'!R25</f>
        <v>2301</v>
      </c>
      <c r="F135" s="15">
        <f>+'Connal Rowe'!S25</f>
        <v>191.75</v>
      </c>
      <c r="G135" s="16">
        <f>+'Connal Rowe'!T25</f>
        <v>23</v>
      </c>
      <c r="H135" s="16">
        <f>+'Connal Rowe'!U25</f>
        <v>31</v>
      </c>
      <c r="I135" s="15">
        <f>+'Connal Rowe'!V25</f>
        <v>222.75</v>
      </c>
    </row>
    <row r="136" spans="1:9" x14ac:dyDescent="0.25">
      <c r="A136" s="14">
        <f t="shared" ref="A136:A179" si="5">+A135+1</f>
        <v>21</v>
      </c>
      <c r="B136" s="14" t="s">
        <v>34</v>
      </c>
      <c r="C136" s="34" t="s">
        <v>63</v>
      </c>
      <c r="D136" s="16">
        <f>+'Foster Arvin'!Q61</f>
        <v>12</v>
      </c>
      <c r="E136" s="16">
        <f>+'Foster Arvin'!R61</f>
        <v>2286.0010000000002</v>
      </c>
      <c r="F136" s="15">
        <f>+'Foster Arvin'!S61</f>
        <v>190.50008333333335</v>
      </c>
      <c r="G136" s="16">
        <f>+'Foster Arvin'!T61</f>
        <v>24</v>
      </c>
      <c r="H136" s="16">
        <f>+'Foster Arvin'!U61</f>
        <v>22</v>
      </c>
      <c r="I136" s="15">
        <f>+'Foster Arvin'!V61</f>
        <v>212.50008333333335</v>
      </c>
    </row>
    <row r="137" spans="1:9" x14ac:dyDescent="0.25">
      <c r="A137" s="14">
        <f t="shared" si="5"/>
        <v>22</v>
      </c>
      <c r="B137" s="14" t="s">
        <v>34</v>
      </c>
      <c r="C137" s="34" t="s">
        <v>154</v>
      </c>
      <c r="D137" s="16">
        <f>SUM('Darren Herald'!Q5)</f>
        <v>10</v>
      </c>
      <c r="E137" s="16">
        <f>SUM('Darren Herald'!R5)</f>
        <v>1908.001</v>
      </c>
      <c r="F137" s="15">
        <f>SUM('Darren Herald'!S5)</f>
        <v>190.80009999999999</v>
      </c>
      <c r="G137" s="16">
        <f>SUM('Darren Herald'!T5)</f>
        <v>17</v>
      </c>
      <c r="H137" s="16">
        <f>SUM('Darren Herald'!U5)</f>
        <v>17</v>
      </c>
      <c r="I137" s="15">
        <f>SUM('Darren Herald'!V5)</f>
        <v>207.80009999999999</v>
      </c>
    </row>
    <row r="138" spans="1:9" x14ac:dyDescent="0.25">
      <c r="A138" s="14">
        <f t="shared" si="5"/>
        <v>23</v>
      </c>
      <c r="B138" s="14" t="s">
        <v>34</v>
      </c>
      <c r="C138" s="33" t="s">
        <v>118</v>
      </c>
      <c r="D138" s="20">
        <f>SUM('Bob Huth'!Q18)</f>
        <v>10</v>
      </c>
      <c r="E138" s="20">
        <f>SUM('Bob Huth'!R18)</f>
        <v>1906</v>
      </c>
      <c r="F138" s="19">
        <f>SUM('Bob Huth'!S18)</f>
        <v>190.6</v>
      </c>
      <c r="G138" s="20">
        <f>SUM('Bob Huth'!T18)</f>
        <v>17</v>
      </c>
      <c r="H138" s="20">
        <f>SUM('Bob Huth'!U18)</f>
        <v>17</v>
      </c>
      <c r="I138" s="19">
        <f>SUM('Bob Huth'!V18)</f>
        <v>207.6</v>
      </c>
    </row>
    <row r="139" spans="1:9" x14ac:dyDescent="0.25">
      <c r="A139" s="14">
        <f t="shared" si="5"/>
        <v>24</v>
      </c>
      <c r="B139" s="14" t="s">
        <v>34</v>
      </c>
      <c r="C139" s="34" t="s">
        <v>109</v>
      </c>
      <c r="D139" s="16">
        <f>SUM('Mike Mosbey'!Q4)</f>
        <v>4</v>
      </c>
      <c r="E139" s="16">
        <f>SUM('Mike Mosbey'!R4)</f>
        <v>771.00199999999995</v>
      </c>
      <c r="F139" s="15">
        <f>SUM('Mike Mosbey'!S4)</f>
        <v>192.75049999999999</v>
      </c>
      <c r="G139" s="16">
        <f>SUM('Mike Mosbey'!T4)</f>
        <v>4</v>
      </c>
      <c r="H139" s="16">
        <f>SUM('Mike Mosbey'!U4)</f>
        <v>11</v>
      </c>
      <c r="I139" s="15">
        <f>SUM('Mike Mosbey'!V4)</f>
        <v>203.75049999999999</v>
      </c>
    </row>
    <row r="140" spans="1:9" x14ac:dyDescent="0.25">
      <c r="A140" s="14">
        <f t="shared" si="5"/>
        <v>25</v>
      </c>
      <c r="B140" s="14" t="s">
        <v>34</v>
      </c>
      <c r="C140" s="34" t="s">
        <v>176</v>
      </c>
      <c r="D140" s="16">
        <f>SUM('Paul Browne'!Q4)</f>
        <v>6</v>
      </c>
      <c r="E140" s="16">
        <f>SUM('Paul Browne'!R4)</f>
        <v>1140</v>
      </c>
      <c r="F140" s="15">
        <f>SUM('Paul Browne'!S4)</f>
        <v>190</v>
      </c>
      <c r="G140" s="16">
        <f>SUM('Paul Browne'!T4)</f>
        <v>8</v>
      </c>
      <c r="H140" s="16">
        <f>SUM('Paul Browne'!U4)</f>
        <v>8</v>
      </c>
      <c r="I140" s="15">
        <f>SUM('Paul Browne'!V4)</f>
        <v>198</v>
      </c>
    </row>
    <row r="141" spans="1:9" x14ac:dyDescent="0.25">
      <c r="A141" s="14">
        <f t="shared" si="5"/>
        <v>26</v>
      </c>
      <c r="B141" s="14" t="s">
        <v>34</v>
      </c>
      <c r="C141" s="34" t="s">
        <v>177</v>
      </c>
      <c r="D141" s="16">
        <f>SUM('Jeff Kite'!Q4)</f>
        <v>6</v>
      </c>
      <c r="E141" s="16">
        <f>SUM('Jeff Kite'!R4)</f>
        <v>1135</v>
      </c>
      <c r="F141" s="15">
        <f>SUM('Jeff Kite'!S4)</f>
        <v>189.16666666666666</v>
      </c>
      <c r="G141" s="16">
        <f>SUM('Jeff Kite'!T4)</f>
        <v>4</v>
      </c>
      <c r="H141" s="16">
        <f>SUM('Jeff Kite'!U4)</f>
        <v>8</v>
      </c>
      <c r="I141" s="15">
        <f>SUM('Jeff Kite'!V4)</f>
        <v>197.16666666666666</v>
      </c>
    </row>
    <row r="142" spans="1:9" x14ac:dyDescent="0.25">
      <c r="A142" s="14">
        <f t="shared" si="5"/>
        <v>27</v>
      </c>
      <c r="B142" s="14" t="s">
        <v>34</v>
      </c>
      <c r="C142" s="34" t="s">
        <v>129</v>
      </c>
      <c r="D142" s="16">
        <f>SUM('Mark Gray'!Q4)</f>
        <v>4</v>
      </c>
      <c r="E142" s="16">
        <f>SUM('Mark Gray'!R4)</f>
        <v>744.00099999999998</v>
      </c>
      <c r="F142" s="15">
        <f>SUM('Mark Gray'!S4)</f>
        <v>186.00024999999999</v>
      </c>
      <c r="G142" s="16">
        <f>SUM('Mark Gray'!T4)</f>
        <v>6</v>
      </c>
      <c r="H142" s="16">
        <f>SUM('Mark Gray'!U4)</f>
        <v>9</v>
      </c>
      <c r="I142" s="15">
        <f>SUM('Mark Gray'!V4)</f>
        <v>195.00024999999999</v>
      </c>
    </row>
    <row r="143" spans="1:9" x14ac:dyDescent="0.25">
      <c r="A143" s="14">
        <f t="shared" si="5"/>
        <v>28</v>
      </c>
      <c r="B143" s="14" t="s">
        <v>34</v>
      </c>
      <c r="C143" s="34" t="s">
        <v>202</v>
      </c>
      <c r="D143" s="16">
        <f>+'Thomas Bausch'!Q5</f>
        <v>7</v>
      </c>
      <c r="E143" s="16">
        <f>+'Thomas Bausch'!R5</f>
        <v>1302</v>
      </c>
      <c r="F143" s="15">
        <f>+'Thomas Bausch'!S5</f>
        <v>186</v>
      </c>
      <c r="G143" s="16">
        <f>+'Thomas Bausch'!T5</f>
        <v>6</v>
      </c>
      <c r="H143" s="16">
        <f>+'Thomas Bausch'!U5</f>
        <v>8</v>
      </c>
      <c r="I143" s="15">
        <f>+'Thomas Bausch'!V5</f>
        <v>194</v>
      </c>
    </row>
    <row r="144" spans="1:9" x14ac:dyDescent="0.25">
      <c r="A144" s="14">
        <f t="shared" si="5"/>
        <v>29</v>
      </c>
      <c r="B144" s="14" t="s">
        <v>34</v>
      </c>
      <c r="C144" s="34" t="s">
        <v>184</v>
      </c>
      <c r="D144" s="16">
        <f>SUM('Brett Higgins'!Q6)</f>
        <v>14</v>
      </c>
      <c r="E144" s="16">
        <f>SUM('Brett Higgins'!R6)</f>
        <v>2600</v>
      </c>
      <c r="F144" s="15">
        <f>SUM('Brett Higgins'!S6)</f>
        <v>185.71428571428572</v>
      </c>
      <c r="G144" s="16">
        <f>SUM('Brett Higgins'!T6)</f>
        <v>14</v>
      </c>
      <c r="H144" s="16">
        <f>SUM('Brett Higgins'!U6)</f>
        <v>8</v>
      </c>
      <c r="I144" s="15">
        <f>SUM('Brett Higgins'!V6)</f>
        <v>193.71428571428572</v>
      </c>
    </row>
    <row r="145" spans="1:9" x14ac:dyDescent="0.25">
      <c r="A145" s="14">
        <f t="shared" si="5"/>
        <v>30</v>
      </c>
      <c r="B145" s="14" t="s">
        <v>34</v>
      </c>
      <c r="C145" s="34" t="s">
        <v>178</v>
      </c>
      <c r="D145" s="16">
        <f>SUM('Shawn Hudson'!Q4)</f>
        <v>6</v>
      </c>
      <c r="E145" s="16">
        <f>SUM('Shawn Hudson'!R4)</f>
        <v>1125.001</v>
      </c>
      <c r="F145" s="15">
        <f>SUM('Shawn Hudson'!S4)</f>
        <v>187.50016666666667</v>
      </c>
      <c r="G145" s="16">
        <f>SUM('Shawn Hudson'!T4)</f>
        <v>9</v>
      </c>
      <c r="H145" s="16">
        <f>SUM('Shawn Hudson'!U4)</f>
        <v>4</v>
      </c>
      <c r="I145" s="15">
        <f>SUM('Shawn Hudson'!V4)</f>
        <v>191.50016666666667</v>
      </c>
    </row>
    <row r="146" spans="1:9" x14ac:dyDescent="0.25">
      <c r="A146" s="14">
        <f t="shared" si="5"/>
        <v>31</v>
      </c>
      <c r="B146" s="14" t="s">
        <v>34</v>
      </c>
      <c r="C146" s="34" t="s">
        <v>179</v>
      </c>
      <c r="D146" s="16">
        <f>SUM('Joe Happel'!Q4)</f>
        <v>6</v>
      </c>
      <c r="E146" s="16">
        <f>SUM('Joe Happel'!R4)</f>
        <v>1116</v>
      </c>
      <c r="F146" s="15">
        <f>SUM('Joe Happel'!S4)</f>
        <v>186</v>
      </c>
      <c r="G146" s="16">
        <f>SUM('Joe Happel'!T4)</f>
        <v>6</v>
      </c>
      <c r="H146" s="16">
        <f>SUM('Joe Happel'!U4)</f>
        <v>4</v>
      </c>
      <c r="I146" s="15">
        <f>SUM('Joe Happel'!V4)</f>
        <v>190</v>
      </c>
    </row>
    <row r="147" spans="1:9" x14ac:dyDescent="0.25">
      <c r="A147" s="14">
        <f t="shared" si="5"/>
        <v>32</v>
      </c>
      <c r="B147" s="14" t="s">
        <v>34</v>
      </c>
      <c r="C147" s="17" t="s">
        <v>144</v>
      </c>
      <c r="D147" s="20">
        <f>SUM('Mike Conley'!Q23)</f>
        <v>4</v>
      </c>
      <c r="E147" s="20">
        <f>SUM('Mike Conley'!R23)</f>
        <v>742</v>
      </c>
      <c r="F147" s="19">
        <f>SUM('Mike Conley'!S23)</f>
        <v>185.5</v>
      </c>
      <c r="G147" s="20">
        <f>SUM('Mike Conley'!T23)</f>
        <v>3</v>
      </c>
      <c r="H147" s="20">
        <f>SUM('Mike Conley'!U23)</f>
        <v>4</v>
      </c>
      <c r="I147" s="19">
        <f>SUM('Mike Conley'!V23)</f>
        <v>189.5</v>
      </c>
    </row>
    <row r="148" spans="1:9" x14ac:dyDescent="0.25">
      <c r="A148" s="14">
        <f t="shared" si="5"/>
        <v>33</v>
      </c>
      <c r="B148" s="14" t="s">
        <v>34</v>
      </c>
      <c r="C148" s="34" t="s">
        <v>203</v>
      </c>
      <c r="D148" s="16">
        <f>+'Kevin Azbill'!Q4</f>
        <v>6</v>
      </c>
      <c r="E148" s="16">
        <f>+'Kevin Azbill'!R4</f>
        <v>1110</v>
      </c>
      <c r="F148" s="15">
        <f>+'Kevin Azbill'!S4</f>
        <v>185</v>
      </c>
      <c r="G148" s="16">
        <f>+'Kevin Azbill'!T4</f>
        <v>2</v>
      </c>
      <c r="H148" s="16">
        <f>+'Kevin Azbill'!U4</f>
        <v>4</v>
      </c>
      <c r="I148" s="15">
        <f>+'Kevin Azbill'!V4</f>
        <v>189</v>
      </c>
    </row>
    <row r="149" spans="1:9" x14ac:dyDescent="0.25">
      <c r="A149" s="14">
        <f t="shared" si="5"/>
        <v>34</v>
      </c>
      <c r="B149" s="14" t="s">
        <v>34</v>
      </c>
      <c r="C149" s="34" t="s">
        <v>180</v>
      </c>
      <c r="D149" s="16">
        <f>SUM('Jerry Collins'!Q4)</f>
        <v>6</v>
      </c>
      <c r="E149" s="16">
        <f>SUM('Jerry Collins'!R4)</f>
        <v>1109</v>
      </c>
      <c r="F149" s="15">
        <f>SUM('Jerry Collins'!S4)</f>
        <v>184.83333333333334</v>
      </c>
      <c r="G149" s="16">
        <f>SUM('Jerry Collins'!T4)</f>
        <v>3</v>
      </c>
      <c r="H149" s="16">
        <f>SUM('Jerry Collins'!U4)</f>
        <v>4</v>
      </c>
      <c r="I149" s="15">
        <f>SUM('Jerry Collins'!V4)</f>
        <v>188.83333333333334</v>
      </c>
    </row>
    <row r="150" spans="1:9" x14ac:dyDescent="0.25">
      <c r="A150" s="14">
        <f t="shared" si="5"/>
        <v>35</v>
      </c>
      <c r="B150" s="14" t="s">
        <v>34</v>
      </c>
      <c r="C150" s="34" t="s">
        <v>60</v>
      </c>
      <c r="D150" s="16">
        <f>SUM('John Hoagland'!Q5)</f>
        <v>8</v>
      </c>
      <c r="E150" s="16">
        <f>SUM('John Hoagland'!R5)</f>
        <v>1456</v>
      </c>
      <c r="F150" s="15">
        <f>SUM('John Hoagland'!S5)</f>
        <v>182</v>
      </c>
      <c r="G150" s="16">
        <f>SUM('John Hoagland'!T5)</f>
        <v>7</v>
      </c>
      <c r="H150" s="16">
        <f>SUM('John Hoagland'!U5)</f>
        <v>6</v>
      </c>
      <c r="I150" s="15">
        <f>SUM('John Hoagland'!V5)</f>
        <v>188</v>
      </c>
    </row>
    <row r="151" spans="1:9" x14ac:dyDescent="0.25">
      <c r="A151" s="14">
        <f t="shared" si="5"/>
        <v>36</v>
      </c>
      <c r="B151" s="14" t="s">
        <v>34</v>
      </c>
      <c r="C151" s="34" t="s">
        <v>194</v>
      </c>
      <c r="D151" s="16">
        <f>+'Terry Johnson'!Q5</f>
        <v>10</v>
      </c>
      <c r="E151" s="16">
        <f>+'Terry Johnson'!R5</f>
        <v>1818</v>
      </c>
      <c r="F151" s="15">
        <f>+'Terry Johnson'!S5</f>
        <v>181.8</v>
      </c>
      <c r="G151" s="16">
        <f>+'Terry Johnson'!T5</f>
        <v>3</v>
      </c>
      <c r="H151" s="16">
        <f>+'Terry Johnson'!U5</f>
        <v>6</v>
      </c>
      <c r="I151" s="15">
        <f>+'Terry Johnson'!V5</f>
        <v>187.8</v>
      </c>
    </row>
    <row r="152" spans="1:9" x14ac:dyDescent="0.25">
      <c r="A152" s="14">
        <f t="shared" si="5"/>
        <v>37</v>
      </c>
      <c r="B152" s="14" t="s">
        <v>34</v>
      </c>
      <c r="C152" s="34" t="s">
        <v>130</v>
      </c>
      <c r="D152" s="16">
        <f>SUM('Dewy Cunnigan'!Q4)</f>
        <v>4</v>
      </c>
      <c r="E152" s="16">
        <f>SUM('Dewy Cunnigan'!R4)</f>
        <v>737</v>
      </c>
      <c r="F152" s="15">
        <f>SUM('Dewy Cunnigan'!S4)</f>
        <v>184.25</v>
      </c>
      <c r="G152" s="16">
        <f>SUM('Dewy Cunnigan'!T4)</f>
        <v>3</v>
      </c>
      <c r="H152" s="16">
        <f>SUM('Dewy Cunnigan'!U4)</f>
        <v>3</v>
      </c>
      <c r="I152" s="15">
        <f>SUM('Dewy Cunnigan'!V4)</f>
        <v>187.25</v>
      </c>
    </row>
    <row r="153" spans="1:9" x14ac:dyDescent="0.25">
      <c r="A153" s="14">
        <f t="shared" si="5"/>
        <v>38</v>
      </c>
      <c r="B153" s="14" t="s">
        <v>34</v>
      </c>
      <c r="C153" s="34" t="s">
        <v>164</v>
      </c>
      <c r="D153" s="16">
        <f>SUM('Jacob Rojan'!Q4)</f>
        <v>4</v>
      </c>
      <c r="E153" s="16">
        <f>SUM('Jacob Rojan'!R4)</f>
        <v>725</v>
      </c>
      <c r="F153" s="15">
        <f>SUM('Jacob Rojan'!S4)</f>
        <v>181.25</v>
      </c>
      <c r="G153" s="16">
        <f>SUM('Jacob Rojan'!T4)</f>
        <v>2</v>
      </c>
      <c r="H153" s="16">
        <f>SUM('Jacob Rojan'!U4)</f>
        <v>6</v>
      </c>
      <c r="I153" s="15">
        <f>SUM('Jacob Rojan'!V4)</f>
        <v>187.25</v>
      </c>
    </row>
    <row r="154" spans="1:9" x14ac:dyDescent="0.25">
      <c r="A154" s="14">
        <f t="shared" si="5"/>
        <v>39</v>
      </c>
      <c r="B154" s="14" t="s">
        <v>34</v>
      </c>
      <c r="C154" s="34" t="s">
        <v>155</v>
      </c>
      <c r="D154" s="16">
        <f>SUM('Chris Helton'!Q4)</f>
        <v>4</v>
      </c>
      <c r="E154" s="16">
        <f>SUM('Chris Helton'!R4)</f>
        <v>736</v>
      </c>
      <c r="F154" s="15">
        <f>SUM('Chris Helton'!S4)</f>
        <v>184</v>
      </c>
      <c r="G154" s="16">
        <f>SUM('Chris Helton'!T4)</f>
        <v>3</v>
      </c>
      <c r="H154" s="16">
        <f>SUM('Chris Helton'!U4)</f>
        <v>3</v>
      </c>
      <c r="I154" s="15">
        <f>SUM('Chris Helton'!V4)</f>
        <v>187</v>
      </c>
    </row>
    <row r="155" spans="1:9" x14ac:dyDescent="0.25">
      <c r="A155" s="14">
        <f t="shared" si="5"/>
        <v>40</v>
      </c>
      <c r="B155" s="14" t="s">
        <v>34</v>
      </c>
      <c r="C155" s="34" t="s">
        <v>152</v>
      </c>
      <c r="D155" s="16">
        <f>SUM('Chase Muse'!Q4)</f>
        <v>6</v>
      </c>
      <c r="E155" s="16">
        <f>SUM('Chase Muse'!R4)</f>
        <v>1096</v>
      </c>
      <c r="F155" s="15">
        <f>SUM('Chase Muse'!S4)</f>
        <v>182.66666666666666</v>
      </c>
      <c r="G155" s="16">
        <f>SUM('Chase Muse'!T4)</f>
        <v>8</v>
      </c>
      <c r="H155" s="16">
        <f>SUM('Chase Muse'!U4)</f>
        <v>4</v>
      </c>
      <c r="I155" s="15">
        <f>SUM('Chase Muse'!V4)</f>
        <v>186.66666666666666</v>
      </c>
    </row>
    <row r="156" spans="1:9" x14ac:dyDescent="0.25">
      <c r="A156" s="14">
        <f t="shared" si="5"/>
        <v>41</v>
      </c>
      <c r="B156" s="14" t="s">
        <v>34</v>
      </c>
      <c r="C156" s="34" t="s">
        <v>181</v>
      </c>
      <c r="D156" s="16">
        <f>SUM('Chris Workman'!Q4)</f>
        <v>6</v>
      </c>
      <c r="E156" s="16">
        <f>SUM('Chris Workman'!R4)</f>
        <v>1094</v>
      </c>
      <c r="F156" s="15">
        <f>SUM('Chris Workman'!S4)</f>
        <v>182.33333333333334</v>
      </c>
      <c r="G156" s="16">
        <f>SUM('Chris Workman'!T4)</f>
        <v>5</v>
      </c>
      <c r="H156" s="16">
        <f>SUM('Chris Workman'!U4)</f>
        <v>4</v>
      </c>
      <c r="I156" s="15">
        <f>SUM('Chris Workman'!V4)</f>
        <v>186.33333333333334</v>
      </c>
    </row>
    <row r="157" spans="1:9" x14ac:dyDescent="0.25">
      <c r="A157" s="14">
        <f t="shared" si="5"/>
        <v>42</v>
      </c>
      <c r="B157" s="14" t="s">
        <v>34</v>
      </c>
      <c r="C157" s="34" t="s">
        <v>183</v>
      </c>
      <c r="D157" s="16">
        <f>SUM('Tim Conway'!Q4)</f>
        <v>4</v>
      </c>
      <c r="E157" s="16">
        <f>SUM('Tim Conway'!R4)</f>
        <v>732</v>
      </c>
      <c r="F157" s="15">
        <f>SUM('Tim Conway'!S4)</f>
        <v>183</v>
      </c>
      <c r="G157" s="16">
        <f>SUM('Tim Conway'!T4)</f>
        <v>2</v>
      </c>
      <c r="H157" s="16">
        <f>SUM('Tim Conway'!U4)</f>
        <v>2</v>
      </c>
      <c r="I157" s="15">
        <f>SUM('Tim Conway'!V4)</f>
        <v>185</v>
      </c>
    </row>
    <row r="158" spans="1:9" x14ac:dyDescent="0.25">
      <c r="A158" s="14">
        <f t="shared" si="5"/>
        <v>43</v>
      </c>
      <c r="B158" s="14" t="s">
        <v>34</v>
      </c>
      <c r="C158" s="34" t="s">
        <v>191</v>
      </c>
      <c r="D158" s="16">
        <f>SUM('Tim Moore'!Q7)</f>
        <v>14</v>
      </c>
      <c r="E158" s="16">
        <f>SUM('Tim Moore'!R7)</f>
        <v>2407</v>
      </c>
      <c r="F158" s="15">
        <f>SUM('Tim Moore'!S7)</f>
        <v>171.92857142857142</v>
      </c>
      <c r="G158" s="16">
        <f>SUM('Tim Moore'!T7)</f>
        <v>8</v>
      </c>
      <c r="H158" s="16">
        <f>SUM('Tim Moore'!U7)</f>
        <v>12</v>
      </c>
      <c r="I158" s="15">
        <f>SUM('Tim Moore'!V7)</f>
        <v>183.92857142857142</v>
      </c>
    </row>
    <row r="159" spans="1:9" x14ac:dyDescent="0.25">
      <c r="A159" s="14">
        <f t="shared" si="5"/>
        <v>44</v>
      </c>
      <c r="B159" s="14" t="s">
        <v>34</v>
      </c>
      <c r="C159" s="34" t="s">
        <v>196</v>
      </c>
      <c r="D159" s="16">
        <f>+'John Quesinberry'!Q5</f>
        <v>10</v>
      </c>
      <c r="E159" s="16">
        <f>+'John Quesinberry'!R5</f>
        <v>1778</v>
      </c>
      <c r="F159" s="15">
        <f>+'John Quesinberry'!S5</f>
        <v>177.8</v>
      </c>
      <c r="G159" s="16">
        <f>+'John Quesinberry'!T5</f>
        <v>4</v>
      </c>
      <c r="H159" s="16">
        <f>+'John Quesinberry'!U5</f>
        <v>6</v>
      </c>
      <c r="I159" s="15">
        <f>+'John Quesinberry'!V5</f>
        <v>183.8</v>
      </c>
    </row>
    <row r="160" spans="1:9" x14ac:dyDescent="0.25">
      <c r="A160" s="14">
        <f t="shared" si="5"/>
        <v>45</v>
      </c>
      <c r="B160" s="14" t="s">
        <v>34</v>
      </c>
      <c r="C160" s="34" t="s">
        <v>49</v>
      </c>
      <c r="D160" s="16">
        <f>SUM('Tyler Price'!Q6)</f>
        <v>12</v>
      </c>
      <c r="E160" s="16">
        <f>SUM('Tyler Price'!R6)</f>
        <v>2079</v>
      </c>
      <c r="F160" s="15">
        <f>SUM('Tyler Price'!S6)</f>
        <v>173.25</v>
      </c>
      <c r="G160" s="16">
        <f>SUM('Tyler Price'!T6)</f>
        <v>3</v>
      </c>
      <c r="H160" s="16">
        <f>SUM('Tyler Price'!U6)</f>
        <v>10</v>
      </c>
      <c r="I160" s="15">
        <f>SUM('Tyler Price'!V6)</f>
        <v>183.25</v>
      </c>
    </row>
    <row r="161" spans="1:9" x14ac:dyDescent="0.25">
      <c r="A161" s="14">
        <f t="shared" si="5"/>
        <v>46</v>
      </c>
      <c r="B161" s="14" t="s">
        <v>34</v>
      </c>
      <c r="C161" s="34" t="s">
        <v>195</v>
      </c>
      <c r="D161" s="16">
        <f>+'Matt Dixon'!Q4</f>
        <v>4</v>
      </c>
      <c r="E161" s="16">
        <f>+'Matt Dixon'!R4</f>
        <v>724</v>
      </c>
      <c r="F161" s="15">
        <f>+'Matt Dixon'!S4</f>
        <v>181</v>
      </c>
      <c r="G161" s="16">
        <f>+'Matt Dixon'!T4</f>
        <v>2</v>
      </c>
      <c r="H161" s="16">
        <f>+'Matt Dixon'!U4</f>
        <v>2</v>
      </c>
      <c r="I161" s="15">
        <f>+'Matt Dixon'!V4</f>
        <v>183</v>
      </c>
    </row>
    <row r="162" spans="1:9" x14ac:dyDescent="0.25">
      <c r="A162" s="14">
        <f t="shared" si="5"/>
        <v>47</v>
      </c>
      <c r="B162" s="14" t="s">
        <v>34</v>
      </c>
      <c r="C162" s="34" t="s">
        <v>112</v>
      </c>
      <c r="D162" s="16">
        <f>SUM('Waylon Chandler'!Q5)</f>
        <v>8</v>
      </c>
      <c r="E162" s="16">
        <f>SUM('Waylon Chandler'!R5)</f>
        <v>1432</v>
      </c>
      <c r="F162" s="15">
        <f>SUM('Waylon Chandler'!S5)</f>
        <v>179</v>
      </c>
      <c r="G162" s="16">
        <f>SUM('Waylon Chandler'!T5)</f>
        <v>4</v>
      </c>
      <c r="H162" s="16">
        <f>SUM('Waylon Chandler'!U5)</f>
        <v>4</v>
      </c>
      <c r="I162" s="15">
        <f>SUM('Waylon Chandler'!V5)</f>
        <v>183</v>
      </c>
    </row>
    <row r="163" spans="1:9" x14ac:dyDescent="0.25">
      <c r="A163" s="14">
        <f t="shared" si="5"/>
        <v>48</v>
      </c>
      <c r="B163" s="14" t="s">
        <v>34</v>
      </c>
      <c r="C163" s="34" t="s">
        <v>98</v>
      </c>
      <c r="D163" s="16">
        <f>SUM('Mark Parmenter'!Q4)</f>
        <v>4</v>
      </c>
      <c r="E163" s="16">
        <f>SUM('Mark Parmenter'!R4)</f>
        <v>705.00099999999998</v>
      </c>
      <c r="F163" s="15">
        <f>SUM('Mark Parmenter'!S4)</f>
        <v>176.25024999999999</v>
      </c>
      <c r="G163" s="16">
        <f>SUM('Mark Parmenter'!T4)</f>
        <v>3</v>
      </c>
      <c r="H163" s="16">
        <f>SUM('Mark Parmenter'!U4)</f>
        <v>5</v>
      </c>
      <c r="I163" s="15">
        <f>SUM('Mark Parmenter'!V4)</f>
        <v>181.25024999999999</v>
      </c>
    </row>
    <row r="164" spans="1:9" x14ac:dyDescent="0.25">
      <c r="A164" s="14">
        <f t="shared" si="5"/>
        <v>49</v>
      </c>
      <c r="B164" s="14" t="s">
        <v>34</v>
      </c>
      <c r="C164" s="34" t="s">
        <v>148</v>
      </c>
      <c r="D164" s="16">
        <f>SUM('Derrick Tomes'!Q4)</f>
        <v>4</v>
      </c>
      <c r="E164" s="16">
        <f>SUM('Derrick Tomes'!R4)</f>
        <v>717</v>
      </c>
      <c r="F164" s="15">
        <f>SUM('Derrick Tomes'!S4)</f>
        <v>179.25</v>
      </c>
      <c r="G164" s="16">
        <f>SUM('Derrick Tomes'!T4)</f>
        <v>0</v>
      </c>
      <c r="H164" s="16">
        <f>SUM('Derrick Tomes'!U4)</f>
        <v>2</v>
      </c>
      <c r="I164" s="15">
        <f>SUM('Derrick Tomes'!V4)</f>
        <v>181.25</v>
      </c>
    </row>
    <row r="165" spans="1:9" x14ac:dyDescent="0.25">
      <c r="A165" s="14">
        <f t="shared" si="5"/>
        <v>50</v>
      </c>
      <c r="B165" s="14" t="s">
        <v>34</v>
      </c>
      <c r="C165" s="34" t="s">
        <v>197</v>
      </c>
      <c r="D165" s="16">
        <f>+'Courtney Muse'!Q4</f>
        <v>4</v>
      </c>
      <c r="E165" s="16">
        <f>+'Courtney Muse'!R4</f>
        <v>714</v>
      </c>
      <c r="F165" s="15">
        <f>+'Courtney Muse'!S4</f>
        <v>178.5</v>
      </c>
      <c r="G165" s="16">
        <f>+'Courtney Muse'!T4</f>
        <v>0</v>
      </c>
      <c r="H165" s="16">
        <f>+'Courtney Muse'!U4</f>
        <v>2</v>
      </c>
      <c r="I165" s="15">
        <f>+'Courtney Muse'!V4</f>
        <v>180.5</v>
      </c>
    </row>
    <row r="166" spans="1:9" x14ac:dyDescent="0.25">
      <c r="A166" s="14">
        <f t="shared" si="5"/>
        <v>51</v>
      </c>
      <c r="B166" s="14" t="s">
        <v>34</v>
      </c>
      <c r="C166" s="34" t="s">
        <v>61</v>
      </c>
      <c r="D166" s="16">
        <f>SUM('Frank DeGott'!Q6)</f>
        <v>14</v>
      </c>
      <c r="E166" s="16">
        <f>SUM('Frank DeGott'!R6)</f>
        <v>2404</v>
      </c>
      <c r="F166" s="15">
        <f>SUM('Frank DeGott'!S6)</f>
        <v>171.71428571428572</v>
      </c>
      <c r="G166" s="16">
        <f>SUM('Frank DeGott'!T6)</f>
        <v>6</v>
      </c>
      <c r="H166" s="16">
        <f>SUM('Frank DeGott'!U6)</f>
        <v>8</v>
      </c>
      <c r="I166" s="15">
        <f>SUM('Frank DeGott'!V6)</f>
        <v>179.71428571428572</v>
      </c>
    </row>
    <row r="167" spans="1:9" x14ac:dyDescent="0.25">
      <c r="A167" s="14">
        <f t="shared" si="5"/>
        <v>52</v>
      </c>
      <c r="B167" s="14" t="s">
        <v>34</v>
      </c>
      <c r="C167" s="34" t="s">
        <v>139</v>
      </c>
      <c r="D167" s="16">
        <f>SUM('Bill Driver'!Q4)</f>
        <v>4</v>
      </c>
      <c r="E167" s="16">
        <f>SUM('Bill Driver'!R4)</f>
        <v>710</v>
      </c>
      <c r="F167" s="15">
        <f>SUM('Bill Driver'!S4)</f>
        <v>177.5</v>
      </c>
      <c r="G167" s="16">
        <f>SUM('Bill Driver'!T4)</f>
        <v>1</v>
      </c>
      <c r="H167" s="16">
        <f>SUM('Bill Driver'!U4)</f>
        <v>2</v>
      </c>
      <c r="I167" s="15">
        <f>SUM('Bill Driver'!V4)</f>
        <v>179.5</v>
      </c>
    </row>
    <row r="168" spans="1:9" x14ac:dyDescent="0.25">
      <c r="A168" s="14">
        <f t="shared" si="5"/>
        <v>53</v>
      </c>
      <c r="B168" s="14" t="s">
        <v>34</v>
      </c>
      <c r="C168" s="34" t="s">
        <v>198</v>
      </c>
      <c r="D168" s="16">
        <f>+'Greg Watkins'!Q4</f>
        <v>4</v>
      </c>
      <c r="E168" s="16">
        <f>+'Greg Watkins'!R4</f>
        <v>702</v>
      </c>
      <c r="F168" s="15">
        <f>+'Greg Watkins'!S4</f>
        <v>175.5</v>
      </c>
      <c r="G168" s="16">
        <f>+'Greg Watkins'!T4</f>
        <v>2</v>
      </c>
      <c r="H168" s="16">
        <f>+'Greg Watkins'!U4</f>
        <v>2</v>
      </c>
      <c r="I168" s="15">
        <f>+'Greg Watkins'!V4</f>
        <v>177.5</v>
      </c>
    </row>
    <row r="169" spans="1:9" x14ac:dyDescent="0.25">
      <c r="A169" s="14">
        <f t="shared" si="5"/>
        <v>54</v>
      </c>
      <c r="B169" s="14" t="s">
        <v>34</v>
      </c>
      <c r="C169" s="17" t="s">
        <v>108</v>
      </c>
      <c r="D169" s="20">
        <f>SUM('Tom Ballinger'!Q11)</f>
        <v>10</v>
      </c>
      <c r="E169" s="20">
        <f>SUM('Tom Ballinger'!R11)</f>
        <v>1700</v>
      </c>
      <c r="F169" s="19">
        <f>SUM('Tom Ballinger'!S11)</f>
        <v>170</v>
      </c>
      <c r="G169" s="20">
        <f>SUM('Tom Ballinger'!T11)</f>
        <v>6</v>
      </c>
      <c r="H169" s="20">
        <f>SUM('Tom Ballinger'!U11)</f>
        <v>6</v>
      </c>
      <c r="I169" s="19">
        <f>SUM('Tom Ballinger'!V11)</f>
        <v>176</v>
      </c>
    </row>
    <row r="170" spans="1:9" x14ac:dyDescent="0.25">
      <c r="A170" s="14">
        <f t="shared" si="5"/>
        <v>55</v>
      </c>
      <c r="B170" s="14" t="s">
        <v>34</v>
      </c>
      <c r="C170" s="17" t="s">
        <v>78</v>
      </c>
      <c r="D170" s="20">
        <f>SUM('Todd Lyons'!Q18)</f>
        <v>3</v>
      </c>
      <c r="E170" s="20">
        <f>SUM('Todd Lyons'!R18)</f>
        <v>510</v>
      </c>
      <c r="F170" s="19">
        <f>SUM('Todd Lyons'!S18)</f>
        <v>170</v>
      </c>
      <c r="G170" s="20">
        <f>SUM('Todd Lyons'!T18)</f>
        <v>3</v>
      </c>
      <c r="H170" s="20">
        <f>SUM('Todd Lyons'!U18)</f>
        <v>5</v>
      </c>
      <c r="I170" s="19">
        <f>SUM('Todd Lyons'!V18)</f>
        <v>175</v>
      </c>
    </row>
    <row r="171" spans="1:9" x14ac:dyDescent="0.25">
      <c r="A171" s="14">
        <f t="shared" si="5"/>
        <v>56</v>
      </c>
      <c r="B171" s="14" t="s">
        <v>34</v>
      </c>
      <c r="C171" s="34" t="s">
        <v>137</v>
      </c>
      <c r="D171" s="16">
        <f>SUM('Ricky Finch'!Q4)</f>
        <v>4</v>
      </c>
      <c r="E171" s="16">
        <f>SUM('Ricky Finch'!R4)</f>
        <v>675</v>
      </c>
      <c r="F171" s="15">
        <f>SUM('Ricky Finch'!S4)</f>
        <v>168.75</v>
      </c>
      <c r="G171" s="16">
        <f>SUM('Ricky Finch'!T4)</f>
        <v>1</v>
      </c>
      <c r="H171" s="16">
        <f>SUM('Ricky Finch'!U4)</f>
        <v>4</v>
      </c>
      <c r="I171" s="15">
        <f>SUM('Ricky Finch'!V4)</f>
        <v>172.75</v>
      </c>
    </row>
    <row r="172" spans="1:9" x14ac:dyDescent="0.25">
      <c r="A172" s="14">
        <f t="shared" si="5"/>
        <v>57</v>
      </c>
      <c r="B172" s="14" t="s">
        <v>34</v>
      </c>
      <c r="C172" s="33" t="s">
        <v>89</v>
      </c>
      <c r="D172" s="20">
        <f>SUM('Bill Smith'!Q12)</f>
        <v>12</v>
      </c>
      <c r="E172" s="20">
        <f>SUM('Bill Smith'!R12)</f>
        <v>1983</v>
      </c>
      <c r="F172" s="19">
        <f>SUM('Bill Smith'!S12)</f>
        <v>165.25</v>
      </c>
      <c r="G172" s="20">
        <f>SUM('Bill Smith'!T12)</f>
        <v>0</v>
      </c>
      <c r="H172" s="20">
        <f>SUM('Bill Smith'!U12)</f>
        <v>6</v>
      </c>
      <c r="I172" s="19">
        <f>SUM('Bill Smith'!V12)</f>
        <v>171.25</v>
      </c>
    </row>
    <row r="173" spans="1:9" x14ac:dyDescent="0.25">
      <c r="A173" s="14">
        <f t="shared" si="5"/>
        <v>58</v>
      </c>
      <c r="B173" s="14" t="s">
        <v>34</v>
      </c>
      <c r="C173" s="34" t="s">
        <v>165</v>
      </c>
      <c r="D173" s="16">
        <f>SUM('Ben Morris'!Q4)</f>
        <v>4</v>
      </c>
      <c r="E173" s="16">
        <f>SUM('Ben Morris'!R4)</f>
        <v>673</v>
      </c>
      <c r="F173" s="15">
        <f>SUM('Ben Morris'!S4)</f>
        <v>168.25</v>
      </c>
      <c r="G173" s="16">
        <f>SUM('Ben Morris'!T4)</f>
        <v>3</v>
      </c>
      <c r="H173" s="16">
        <f>SUM('Ben Morris'!U4)</f>
        <v>3</v>
      </c>
      <c r="I173" s="15">
        <f>SUM('Ben Morris'!V4)</f>
        <v>171.25</v>
      </c>
    </row>
    <row r="174" spans="1:9" x14ac:dyDescent="0.25">
      <c r="A174" s="14">
        <f t="shared" si="5"/>
        <v>59</v>
      </c>
      <c r="B174" s="14" t="s">
        <v>34</v>
      </c>
      <c r="C174" s="34" t="s">
        <v>115</v>
      </c>
      <c r="D174" s="16">
        <f>SUM('Ross Reasor'!Q13)</f>
        <v>12</v>
      </c>
      <c r="E174" s="16">
        <f>SUM('Ross Reasor'!R13)</f>
        <v>1970</v>
      </c>
      <c r="F174" s="15">
        <f>SUM('Ross Reasor'!S13)</f>
        <v>164.16666666666666</v>
      </c>
      <c r="G174" s="16">
        <f>SUM('Ross Reasor'!T13)</f>
        <v>4</v>
      </c>
      <c r="H174" s="16">
        <f>SUM('Ross Reasor'!U13)</f>
        <v>6</v>
      </c>
      <c r="I174" s="15">
        <f>SUM('Ross Reasor'!V13)</f>
        <v>170.16666666666666</v>
      </c>
    </row>
    <row r="175" spans="1:9" x14ac:dyDescent="0.25">
      <c r="A175" s="14">
        <f t="shared" si="5"/>
        <v>60</v>
      </c>
      <c r="B175" s="14" t="s">
        <v>34</v>
      </c>
      <c r="C175" s="34" t="s">
        <v>127</v>
      </c>
      <c r="D175" s="16">
        <f>SUM('Joe Rose'!Q4)</f>
        <v>4</v>
      </c>
      <c r="E175" s="16">
        <f>SUM('Joe Rose'!R4)</f>
        <v>664</v>
      </c>
      <c r="F175" s="15">
        <f>SUM('Joe Rose'!S4)</f>
        <v>166</v>
      </c>
      <c r="G175" s="16">
        <f>SUM('Joe Rose'!T4)</f>
        <v>0</v>
      </c>
      <c r="H175" s="16">
        <f>SUM('Joe Rose'!U4)</f>
        <v>2</v>
      </c>
      <c r="I175" s="15">
        <f>SUM('Joe Rose'!V4)</f>
        <v>168</v>
      </c>
    </row>
    <row r="176" spans="1:9" x14ac:dyDescent="0.25">
      <c r="A176" s="14">
        <f t="shared" si="5"/>
        <v>61</v>
      </c>
      <c r="B176" s="14" t="s">
        <v>34</v>
      </c>
      <c r="C176" s="34" t="s">
        <v>133</v>
      </c>
      <c r="D176" s="16">
        <f>SUM('Tyler Hart'!Q5)</f>
        <v>8</v>
      </c>
      <c r="E176" s="16">
        <f>SUM('Tyler Hart'!R5)</f>
        <v>1292</v>
      </c>
      <c r="F176" s="15">
        <f>SUM('Tyler Hart'!S5)</f>
        <v>161.5</v>
      </c>
      <c r="G176" s="16">
        <f>SUM('Tyler Hart'!T5)</f>
        <v>4</v>
      </c>
      <c r="H176" s="16">
        <f>SUM('Tyler Hart'!U5)</f>
        <v>4</v>
      </c>
      <c r="I176" s="15">
        <f>SUM('Tyler Hart'!V5)</f>
        <v>165.5</v>
      </c>
    </row>
    <row r="177" spans="1:9" x14ac:dyDescent="0.25">
      <c r="A177" s="14">
        <f t="shared" si="5"/>
        <v>62</v>
      </c>
      <c r="B177" s="14" t="s">
        <v>34</v>
      </c>
      <c r="C177" s="34" t="s">
        <v>204</v>
      </c>
      <c r="D177" s="16">
        <f>+'Mark Haley'!Q4</f>
        <v>4</v>
      </c>
      <c r="E177" s="16">
        <f>+'Mark Haley'!R4</f>
        <v>649</v>
      </c>
      <c r="F177" s="15">
        <f>+'Mark Haley'!S4</f>
        <v>162.25</v>
      </c>
      <c r="G177" s="16">
        <f>+'Mark Haley'!T4</f>
        <v>0</v>
      </c>
      <c r="H177" s="16">
        <f>+'Mark Haley'!U4</f>
        <v>2</v>
      </c>
      <c r="I177" s="15">
        <f>+'Mark Haley'!V4</f>
        <v>164.25</v>
      </c>
    </row>
    <row r="178" spans="1:9" x14ac:dyDescent="0.25">
      <c r="A178" s="14">
        <f t="shared" si="5"/>
        <v>63</v>
      </c>
      <c r="B178" s="14" t="s">
        <v>34</v>
      </c>
      <c r="C178" s="34" t="s">
        <v>99</v>
      </c>
      <c r="D178" s="16">
        <f>SUM('Josh Franks'!Q4)</f>
        <v>4</v>
      </c>
      <c r="E178" s="16">
        <f>SUM('Josh Franks'!R4)</f>
        <v>613</v>
      </c>
      <c r="F178" s="15">
        <f>SUM('Josh Franks'!S4)</f>
        <v>153.25</v>
      </c>
      <c r="G178" s="16">
        <f>SUM('Josh Franks'!T4)</f>
        <v>2</v>
      </c>
      <c r="H178" s="16">
        <f>SUM('Josh Franks'!U4)</f>
        <v>2</v>
      </c>
      <c r="I178" s="15">
        <f>SUM('Josh Franks'!V4)</f>
        <v>155.25</v>
      </c>
    </row>
    <row r="179" spans="1:9" x14ac:dyDescent="0.25">
      <c r="A179" s="14">
        <f t="shared" si="5"/>
        <v>64</v>
      </c>
      <c r="B179" s="14" t="s">
        <v>34</v>
      </c>
      <c r="C179" s="34" t="s">
        <v>158</v>
      </c>
      <c r="D179" s="16">
        <f>SUM('Adien Lee'!Q5)</f>
        <v>10</v>
      </c>
      <c r="E179" s="16">
        <f>SUM('Adien Lee'!R5)</f>
        <v>1207</v>
      </c>
      <c r="F179" s="15">
        <f>SUM('Adien Lee'!S5)</f>
        <v>120.7</v>
      </c>
      <c r="G179" s="16">
        <f>SUM('Adien Lee'!T5)</f>
        <v>3</v>
      </c>
      <c r="H179" s="16">
        <f>SUM('Adien Lee'!U5)</f>
        <v>6</v>
      </c>
      <c r="I179" s="15">
        <f>SUM('Adien Lee'!V5)</f>
        <v>126.7</v>
      </c>
    </row>
    <row r="181" spans="1:9" x14ac:dyDescent="0.25">
      <c r="A181" s="10"/>
      <c r="B181" s="10"/>
      <c r="C181" s="10"/>
      <c r="D181" s="10"/>
      <c r="E181" s="10"/>
      <c r="F181" s="11"/>
      <c r="G181" s="11"/>
      <c r="H181" s="21"/>
      <c r="I181" s="11"/>
    </row>
    <row r="182" spans="1:9" ht="28.8" x14ac:dyDescent="0.25">
      <c r="A182" s="104" t="s">
        <v>19</v>
      </c>
      <c r="B182" s="105"/>
      <c r="C182" s="105"/>
      <c r="D182" s="105"/>
      <c r="E182" s="105"/>
      <c r="F182" s="105"/>
      <c r="G182" s="105"/>
      <c r="H182" s="105"/>
      <c r="I182" s="105"/>
    </row>
    <row r="183" spans="1:9" ht="18" x14ac:dyDescent="0.35">
      <c r="A183" s="106" t="s">
        <v>38</v>
      </c>
      <c r="B183" s="107"/>
      <c r="C183" s="107"/>
      <c r="D183" s="107"/>
      <c r="E183" s="107"/>
      <c r="F183" s="107"/>
      <c r="G183" s="107"/>
      <c r="H183" s="107"/>
      <c r="I183" s="107"/>
    </row>
    <row r="184" spans="1:9" x14ac:dyDescent="0.25">
      <c r="A184" s="10"/>
      <c r="B184" s="10"/>
      <c r="C184" s="10"/>
      <c r="D184" s="10"/>
      <c r="E184" s="10"/>
      <c r="F184" s="11"/>
      <c r="G184" s="11"/>
      <c r="H184" s="21"/>
      <c r="I184" s="11"/>
    </row>
    <row r="185" spans="1:9" x14ac:dyDescent="0.25">
      <c r="A185" s="18" t="s">
        <v>0</v>
      </c>
      <c r="B185" s="18" t="s">
        <v>1</v>
      </c>
      <c r="C185" s="18" t="s">
        <v>2</v>
      </c>
      <c r="D185" s="18" t="s">
        <v>10</v>
      </c>
      <c r="E185" s="18" t="s">
        <v>7</v>
      </c>
      <c r="F185" s="19" t="s">
        <v>8</v>
      </c>
      <c r="G185" s="19" t="s">
        <v>32</v>
      </c>
      <c r="H185" s="20" t="s">
        <v>6</v>
      </c>
      <c r="I185" s="19" t="s">
        <v>9</v>
      </c>
    </row>
    <row r="186" spans="1:9" x14ac:dyDescent="0.25">
      <c r="A186" s="14">
        <v>1</v>
      </c>
      <c r="B186" s="14" t="s">
        <v>36</v>
      </c>
      <c r="C186" s="34" t="s">
        <v>81</v>
      </c>
      <c r="D186" s="16">
        <f>SUM('Mike Moore'!Q12)</f>
        <v>38</v>
      </c>
      <c r="E186" s="16">
        <f>SUM('Mike Moore'!R12)</f>
        <v>6763</v>
      </c>
      <c r="F186" s="15">
        <f>SUM('Mike Moore'!S12)</f>
        <v>177.97368421052633</v>
      </c>
      <c r="G186" s="16">
        <f>SUM('Mike Moore'!T12)</f>
        <v>24</v>
      </c>
      <c r="H186" s="16">
        <f>SUM('Mike Moore'!U12)</f>
        <v>101</v>
      </c>
      <c r="I186" s="15">
        <f>SUM('Mike Moore'!V12)</f>
        <v>278.97368421052636</v>
      </c>
    </row>
    <row r="187" spans="1:9" x14ac:dyDescent="0.25">
      <c r="A187" s="14">
        <f>+A186+1</f>
        <v>2</v>
      </c>
      <c r="B187" s="14" t="s">
        <v>36</v>
      </c>
      <c r="C187" s="34" t="s">
        <v>113</v>
      </c>
      <c r="D187" s="16">
        <f>SUM('Mike Blackard'!Q10)</f>
        <v>30</v>
      </c>
      <c r="E187" s="16">
        <f>SUM('Mike Blackard'!R10)</f>
        <v>5605</v>
      </c>
      <c r="F187" s="15">
        <f>SUM('Mike Blackard'!S10)</f>
        <v>186.83333333333334</v>
      </c>
      <c r="G187" s="16">
        <f>SUM('Mike Blackard'!T10)</f>
        <v>32</v>
      </c>
      <c r="H187" s="16">
        <f>SUM('Mike Blackard'!U10)</f>
        <v>68</v>
      </c>
      <c r="I187" s="15">
        <f>SUM('Mike Blackard'!V10)</f>
        <v>254.83333333333334</v>
      </c>
    </row>
    <row r="188" spans="1:9" x14ac:dyDescent="0.25">
      <c r="A188" s="14">
        <f t="shared" ref="A188:A192" si="6">+A187+1</f>
        <v>3</v>
      </c>
      <c r="B188" s="14" t="s">
        <v>36</v>
      </c>
      <c r="C188" s="34" t="s">
        <v>155</v>
      </c>
      <c r="D188" s="16">
        <f>SUM('Chris Helton'!Q13)</f>
        <v>20</v>
      </c>
      <c r="E188" s="16">
        <f>SUM('Chris Helton'!R13)</f>
        <v>3903</v>
      </c>
      <c r="F188" s="15">
        <f>SUM('Chris Helton'!S13)</f>
        <v>195.15</v>
      </c>
      <c r="G188" s="16">
        <f>SUM('Chris Helton'!T13)</f>
        <v>56</v>
      </c>
      <c r="H188" s="16">
        <f>SUM('Chris Helton'!U13)</f>
        <v>58</v>
      </c>
      <c r="I188" s="15">
        <f>SUM('Chris Helton'!V13)</f>
        <v>253.15</v>
      </c>
    </row>
    <row r="189" spans="1:9" x14ac:dyDescent="0.25">
      <c r="A189" s="14">
        <f t="shared" si="6"/>
        <v>4</v>
      </c>
      <c r="B189" s="14" t="s">
        <v>36</v>
      </c>
      <c r="C189" s="34" t="s">
        <v>68</v>
      </c>
      <c r="D189" s="16">
        <f>SUM('Sterling Martin'!Q17)</f>
        <v>56</v>
      </c>
      <c r="E189" s="16">
        <f>SUM('Sterling Martin'!R17)</f>
        <v>10235</v>
      </c>
      <c r="F189" s="15">
        <f>SUM('Sterling Martin'!S17)</f>
        <v>182.76785714285714</v>
      </c>
      <c r="G189" s="16">
        <f>SUM('Sterling Martin'!T17)</f>
        <v>39</v>
      </c>
      <c r="H189" s="16">
        <f>SUM('Sterling Martin'!U17)</f>
        <v>68</v>
      </c>
      <c r="I189" s="15">
        <f>SUM('Sterling Martin'!V17)</f>
        <v>250.76785714285714</v>
      </c>
    </row>
    <row r="190" spans="1:9" x14ac:dyDescent="0.25">
      <c r="A190" s="14">
        <f t="shared" si="6"/>
        <v>5</v>
      </c>
      <c r="B190" s="14" t="s">
        <v>36</v>
      </c>
      <c r="C190" s="34" t="s">
        <v>43</v>
      </c>
      <c r="D190" s="16">
        <f>SUM('Chuck Miller'!Q9)</f>
        <v>26</v>
      </c>
      <c r="E190" s="16">
        <f>SUM('Chuck Miller'!R9)</f>
        <v>4993</v>
      </c>
      <c r="F190" s="15">
        <f>SUM('Chuck Miller'!S9)</f>
        <v>192.03846153846155</v>
      </c>
      <c r="G190" s="16">
        <f>SUM('Chuck Miller'!T9)</f>
        <v>54</v>
      </c>
      <c r="H190" s="16">
        <f>SUM('Chuck Miller'!U9)</f>
        <v>43</v>
      </c>
      <c r="I190" s="15">
        <f>SUM('Chuck Miller'!V9)</f>
        <v>235.03846153846155</v>
      </c>
    </row>
    <row r="191" spans="1:9" x14ac:dyDescent="0.25">
      <c r="A191" s="14">
        <f t="shared" si="6"/>
        <v>6</v>
      </c>
      <c r="B191" s="14" t="s">
        <v>36</v>
      </c>
      <c r="C191" s="34" t="s">
        <v>47</v>
      </c>
      <c r="D191" s="16">
        <f>SUM('Brett Cavins'!Q10)</f>
        <v>32</v>
      </c>
      <c r="E191" s="16">
        <f>SUM('Brett Cavins'!R10)</f>
        <v>5983</v>
      </c>
      <c r="F191" s="15">
        <f>SUM('Brett Cavins'!S10)</f>
        <v>186.96875</v>
      </c>
      <c r="G191" s="16">
        <f>SUM('Brett Cavins'!T10)</f>
        <v>49</v>
      </c>
      <c r="H191" s="16">
        <f>SUM('Brett Cavins'!U10)</f>
        <v>41</v>
      </c>
      <c r="I191" s="15">
        <f>SUM('Brett Cavins'!V10)</f>
        <v>227.96875</v>
      </c>
    </row>
    <row r="192" spans="1:9" x14ac:dyDescent="0.25">
      <c r="A192" s="14">
        <f t="shared" si="6"/>
        <v>7</v>
      </c>
      <c r="B192" s="14" t="s">
        <v>36</v>
      </c>
      <c r="C192" s="34" t="s">
        <v>80</v>
      </c>
      <c r="D192" s="16">
        <f>SUM('Darrell Moore'!Q9)</f>
        <v>26</v>
      </c>
      <c r="E192" s="16">
        <f>SUM('Darrell Moore'!R9)</f>
        <v>4497.0010000000002</v>
      </c>
      <c r="F192" s="15">
        <f>SUM('Darrell Moore'!S9)</f>
        <v>172.96157692307693</v>
      </c>
      <c r="G192" s="16">
        <f>SUM('Darrell Moore'!T9)</f>
        <v>14</v>
      </c>
      <c r="H192" s="16">
        <f>SUM('Darrell Moore'!U9)</f>
        <v>41</v>
      </c>
      <c r="I192" s="15">
        <f>SUM('Darrell Moore'!V9)</f>
        <v>213.96157692307693</v>
      </c>
    </row>
    <row r="193" spans="1:9" x14ac:dyDescent="0.25">
      <c r="A193" s="54"/>
      <c r="B193" s="54"/>
      <c r="C193" s="55"/>
      <c r="D193" s="82"/>
      <c r="E193" s="82"/>
      <c r="F193" s="83"/>
      <c r="G193" s="82"/>
      <c r="H193" s="82"/>
      <c r="I193" s="83"/>
    </row>
    <row r="194" spans="1:9" x14ac:dyDescent="0.25">
      <c r="A194" s="14">
        <v>8</v>
      </c>
      <c r="B194" s="14" t="s">
        <v>36</v>
      </c>
      <c r="C194" s="34" t="s">
        <v>72</v>
      </c>
      <c r="D194" s="16">
        <f>SUM('Marvin Batliner'!Q27)</f>
        <v>6</v>
      </c>
      <c r="E194" s="16">
        <f>SUM('Marvin Batliner'!R27)</f>
        <v>1179</v>
      </c>
      <c r="F194" s="15">
        <f>SUM('Marvin Batliner'!S27)</f>
        <v>196.5</v>
      </c>
      <c r="G194" s="16">
        <f>SUM('Marvin Batliner'!T27)</f>
        <v>24</v>
      </c>
      <c r="H194" s="16">
        <f>SUM('Marvin Batliner'!U27)</f>
        <v>26</v>
      </c>
      <c r="I194" s="15">
        <f>SUM('Marvin Batliner'!V27)</f>
        <v>222.5</v>
      </c>
    </row>
    <row r="195" spans="1:9" x14ac:dyDescent="0.25">
      <c r="A195" s="14">
        <f>+A194+1</f>
        <v>9</v>
      </c>
      <c r="B195" s="14" t="s">
        <v>36</v>
      </c>
      <c r="C195" s="34" t="s">
        <v>58</v>
      </c>
      <c r="D195" s="16">
        <f>SUM('Tony Kaiser'!Q22)</f>
        <v>12</v>
      </c>
      <c r="E195" s="16">
        <f>SUM('Tony Kaiser'!R22)</f>
        <v>2326</v>
      </c>
      <c r="F195" s="15">
        <f>SUM('Tony Kaiser'!S22)</f>
        <v>193.83333333333334</v>
      </c>
      <c r="G195" s="16">
        <f>SUM('Tony Kaiser'!T22)</f>
        <v>21</v>
      </c>
      <c r="H195" s="16">
        <f>SUM('Tony Kaiser'!U22)</f>
        <v>26</v>
      </c>
      <c r="I195" s="15">
        <f>SUM('Tony Kaiser'!V22)</f>
        <v>219.83333333333334</v>
      </c>
    </row>
    <row r="196" spans="1:9" x14ac:dyDescent="0.25">
      <c r="A196" s="14">
        <f t="shared" ref="A196:A201" si="7">+A195+1</f>
        <v>10</v>
      </c>
      <c r="B196" s="14" t="s">
        <v>36</v>
      </c>
      <c r="C196" s="34" t="s">
        <v>136</v>
      </c>
      <c r="D196" s="16">
        <f>SUM('Carl King'!Q6)</f>
        <v>16</v>
      </c>
      <c r="E196" s="16">
        <f>SUM('Carl King'!R6)</f>
        <v>3007</v>
      </c>
      <c r="F196" s="15">
        <f>SUM('Carl King'!S6)</f>
        <v>187.9375</v>
      </c>
      <c r="G196" s="16">
        <f>SUM('Carl King'!T6)</f>
        <v>15</v>
      </c>
      <c r="H196" s="16">
        <f>SUM('Carl King'!U6)</f>
        <v>21</v>
      </c>
      <c r="I196" s="15">
        <f>SUM('Carl King'!V6)</f>
        <v>208.9375</v>
      </c>
    </row>
    <row r="197" spans="1:9" x14ac:dyDescent="0.25">
      <c r="A197" s="14">
        <f t="shared" si="7"/>
        <v>11</v>
      </c>
      <c r="B197" s="14" t="s">
        <v>36</v>
      </c>
      <c r="C197" s="34" t="s">
        <v>100</v>
      </c>
      <c r="D197" s="16">
        <f>SUM('Adam Plummer'!Q5)</f>
        <v>8</v>
      </c>
      <c r="E197" s="16">
        <f>SUM('Adam Plummer'!R5)</f>
        <v>1449</v>
      </c>
      <c r="F197" s="15">
        <f>SUM('Adam Plummer'!S5)</f>
        <v>181.125</v>
      </c>
      <c r="G197" s="16">
        <f>SUM('Adam Plummer'!T5)</f>
        <v>5</v>
      </c>
      <c r="H197" s="16">
        <f>SUM('Adam Plummer'!U5)</f>
        <v>16</v>
      </c>
      <c r="I197" s="15">
        <f>SUM('Adam Plummer'!V5)</f>
        <v>197.125</v>
      </c>
    </row>
    <row r="198" spans="1:9" x14ac:dyDescent="0.25">
      <c r="A198" s="14">
        <f t="shared" si="7"/>
        <v>12</v>
      </c>
      <c r="B198" s="14" t="s">
        <v>36</v>
      </c>
      <c r="C198" s="34" t="s">
        <v>200</v>
      </c>
      <c r="D198" s="16">
        <f>+'Terry Estes'!Q5</f>
        <v>10</v>
      </c>
      <c r="E198" s="16">
        <f>+'Terry Estes'!R5</f>
        <v>1788</v>
      </c>
      <c r="F198" s="15">
        <f>+'Terry Estes'!S5</f>
        <v>178.8</v>
      </c>
      <c r="G198" s="16">
        <f>+'Terry Estes'!T5</f>
        <v>3</v>
      </c>
      <c r="H198" s="16">
        <f>+'Terry Estes'!U5</f>
        <v>16</v>
      </c>
      <c r="I198" s="15">
        <f>+'Terry Estes'!V5</f>
        <v>194.8</v>
      </c>
    </row>
    <row r="199" spans="1:9" x14ac:dyDescent="0.25">
      <c r="A199" s="14">
        <f t="shared" si="7"/>
        <v>13</v>
      </c>
      <c r="B199" s="14" t="s">
        <v>36</v>
      </c>
      <c r="C199" s="34" t="s">
        <v>140</v>
      </c>
      <c r="D199" s="16">
        <f>SUM('Tyler Soto'!Q4)</f>
        <v>4</v>
      </c>
      <c r="E199" s="16">
        <f>SUM('Tyler Soto'!R4)</f>
        <v>723</v>
      </c>
      <c r="F199" s="15">
        <f>SUM('Tyler Soto'!S4)</f>
        <v>180.75</v>
      </c>
      <c r="G199" s="16">
        <f>SUM('Tyler Soto'!T4)</f>
        <v>4</v>
      </c>
      <c r="H199" s="16">
        <f>SUM('Tyler Soto'!U4)</f>
        <v>9</v>
      </c>
      <c r="I199" s="15">
        <f>SUM('Tyler Soto'!V4)</f>
        <v>189.75</v>
      </c>
    </row>
    <row r="200" spans="1:9" x14ac:dyDescent="0.25">
      <c r="A200" s="14">
        <f t="shared" si="7"/>
        <v>14</v>
      </c>
      <c r="B200" s="14" t="s">
        <v>36</v>
      </c>
      <c r="C200" s="34" t="s">
        <v>134</v>
      </c>
      <c r="D200" s="16">
        <f>SUM('Brian Oliver'!Q5)</f>
        <v>10</v>
      </c>
      <c r="E200" s="16">
        <f>SUM('Brian Oliver'!R5)</f>
        <v>1716</v>
      </c>
      <c r="F200" s="15">
        <f>SUM('Brian Oliver'!S5)</f>
        <v>171.6</v>
      </c>
      <c r="G200" s="16">
        <f>SUM('Brian Oliver'!T5)</f>
        <v>7</v>
      </c>
      <c r="H200" s="16">
        <f>SUM('Brian Oliver'!U5)</f>
        <v>10</v>
      </c>
      <c r="I200" s="15">
        <f>SUM('Brian Oliver'!V5)</f>
        <v>181.6</v>
      </c>
    </row>
    <row r="201" spans="1:9" x14ac:dyDescent="0.25">
      <c r="A201" s="14">
        <f t="shared" si="7"/>
        <v>15</v>
      </c>
      <c r="B201" s="14" t="s">
        <v>36</v>
      </c>
      <c r="C201" s="34" t="s">
        <v>141</v>
      </c>
      <c r="D201" s="16">
        <f>SUM('Krissie Driver'!Q4)</f>
        <v>4</v>
      </c>
      <c r="E201" s="16">
        <f>SUM('Krissie Driver'!R4)</f>
        <v>688</v>
      </c>
      <c r="F201" s="15">
        <f>SUM('Krissie Driver'!S4)</f>
        <v>172</v>
      </c>
      <c r="G201" s="16">
        <f>SUM('Krissie Driver'!T4)</f>
        <v>0</v>
      </c>
      <c r="H201" s="16">
        <f>SUM('Krissie Driver'!U4)</f>
        <v>2</v>
      </c>
      <c r="I201" s="15">
        <f>SUM('Krissie Driver'!V4)</f>
        <v>174</v>
      </c>
    </row>
    <row r="202" spans="1:9" x14ac:dyDescent="0.25">
      <c r="C202" s="17"/>
    </row>
    <row r="203" spans="1:9" x14ac:dyDescent="0.25">
      <c r="A203" s="10"/>
      <c r="B203" s="10"/>
      <c r="C203" s="10"/>
      <c r="D203" s="10"/>
      <c r="E203" s="10"/>
      <c r="F203" s="11"/>
      <c r="G203" s="11"/>
      <c r="H203" s="21"/>
      <c r="I203" s="11"/>
    </row>
    <row r="204" spans="1:9" ht="28.8" x14ac:dyDescent="0.25">
      <c r="A204" s="104" t="s">
        <v>20</v>
      </c>
      <c r="B204" s="105"/>
      <c r="C204" s="105"/>
      <c r="D204" s="105"/>
      <c r="E204" s="105"/>
      <c r="F204" s="105"/>
      <c r="G204" s="105"/>
      <c r="H204" s="105"/>
      <c r="I204" s="105"/>
    </row>
    <row r="205" spans="1:9" ht="18" x14ac:dyDescent="0.35">
      <c r="A205" s="106" t="s">
        <v>38</v>
      </c>
      <c r="B205" s="107"/>
      <c r="C205" s="107"/>
      <c r="D205" s="107"/>
      <c r="E205" s="107"/>
      <c r="F205" s="107"/>
      <c r="G205" s="107"/>
      <c r="H205" s="107"/>
      <c r="I205" s="107"/>
    </row>
    <row r="206" spans="1:9" x14ac:dyDescent="0.25">
      <c r="A206" s="10"/>
      <c r="B206" s="10"/>
      <c r="C206" s="10"/>
      <c r="D206" s="10"/>
      <c r="E206" s="10"/>
      <c r="F206" s="11"/>
      <c r="G206" s="11"/>
      <c r="H206" s="21"/>
      <c r="I206" s="11"/>
    </row>
    <row r="207" spans="1:9" x14ac:dyDescent="0.25">
      <c r="A207" s="18" t="s">
        <v>0</v>
      </c>
      <c r="B207" s="18" t="s">
        <v>1</v>
      </c>
      <c r="C207" s="18" t="s">
        <v>2</v>
      </c>
      <c r="D207" s="18" t="s">
        <v>10</v>
      </c>
      <c r="E207" s="18" t="s">
        <v>7</v>
      </c>
      <c r="F207" s="19" t="s">
        <v>8</v>
      </c>
      <c r="G207" s="19" t="s">
        <v>32</v>
      </c>
      <c r="H207" s="20" t="s">
        <v>6</v>
      </c>
      <c r="I207" s="19" t="s">
        <v>9</v>
      </c>
    </row>
    <row r="208" spans="1:9" x14ac:dyDescent="0.25">
      <c r="A208" s="14">
        <v>1</v>
      </c>
      <c r="B208" s="14" t="s">
        <v>114</v>
      </c>
      <c r="C208" s="34" t="s">
        <v>43</v>
      </c>
      <c r="D208" s="16">
        <f>SUM('Chuck Miller'!Q38)</f>
        <v>50</v>
      </c>
      <c r="E208" s="16">
        <f>SUM('Chuck Miller'!R38)</f>
        <v>9389</v>
      </c>
      <c r="F208" s="15">
        <f>SUM('Chuck Miller'!S38)</f>
        <v>187.78</v>
      </c>
      <c r="G208" s="16">
        <f>SUM('Chuck Miller'!T38)</f>
        <v>49</v>
      </c>
      <c r="H208" s="16">
        <f>SUM('Chuck Miller'!U38)</f>
        <v>169</v>
      </c>
      <c r="I208" s="15">
        <f>SUM('Chuck Miller'!V38)</f>
        <v>356.78</v>
      </c>
    </row>
    <row r="209" spans="1:9" x14ac:dyDescent="0.25">
      <c r="A209" s="14">
        <v>2</v>
      </c>
      <c r="B209" s="14" t="s">
        <v>114</v>
      </c>
      <c r="C209" s="34" t="s">
        <v>68</v>
      </c>
      <c r="D209" s="16">
        <f>SUM('Sterling Martin'!Q39)</f>
        <v>74</v>
      </c>
      <c r="E209" s="16">
        <f>SUM('Sterling Martin'!R39)</f>
        <v>13556</v>
      </c>
      <c r="F209" s="15">
        <f>SUM('Sterling Martin'!S39)</f>
        <v>183.18918918918919</v>
      </c>
      <c r="G209" s="16">
        <f>SUM('Sterling Martin'!T39)</f>
        <v>63</v>
      </c>
      <c r="H209" s="16">
        <f>SUM('Sterling Martin'!U39)</f>
        <v>113</v>
      </c>
      <c r="I209" s="15">
        <f>SUM('Sterling Martin'!V39)</f>
        <v>296.18918918918916</v>
      </c>
    </row>
    <row r="210" spans="1:9" x14ac:dyDescent="0.25">
      <c r="A210" s="14">
        <v>3</v>
      </c>
      <c r="B210" s="14" t="s">
        <v>114</v>
      </c>
      <c r="C210" s="34" t="s">
        <v>127</v>
      </c>
      <c r="D210" s="16">
        <f>SUM('Joe Rose'!Q18)</f>
        <v>42</v>
      </c>
      <c r="E210" s="16">
        <f>SUM('Joe Rose'!R18)</f>
        <v>7773.0010000000002</v>
      </c>
      <c r="F210" s="15">
        <f>SUM('Joe Rose'!S18)</f>
        <v>185.07145238095239</v>
      </c>
      <c r="G210" s="16">
        <f>SUM('Joe Rose'!T18)</f>
        <v>51</v>
      </c>
      <c r="H210" s="16">
        <f>SUM('Joe Rose'!U18)</f>
        <v>77</v>
      </c>
      <c r="I210" s="15">
        <f>SUM('Joe Rose'!V18)</f>
        <v>262.07145238095239</v>
      </c>
    </row>
    <row r="211" spans="1:9" x14ac:dyDescent="0.25">
      <c r="A211" s="54"/>
      <c r="B211" s="54"/>
      <c r="C211" s="55"/>
      <c r="D211" s="82"/>
      <c r="E211" s="82"/>
      <c r="F211" s="83"/>
      <c r="G211" s="82"/>
      <c r="H211" s="82"/>
      <c r="I211" s="83"/>
    </row>
    <row r="212" spans="1:9" x14ac:dyDescent="0.25">
      <c r="A212" s="14">
        <v>4</v>
      </c>
      <c r="B212" s="14" t="s">
        <v>114</v>
      </c>
      <c r="C212" s="34" t="s">
        <v>186</v>
      </c>
      <c r="D212" s="16">
        <f>SUM('Max Dixon'!Q5)</f>
        <v>10</v>
      </c>
      <c r="E212" s="16">
        <f>SUM('Max Dixon'!R5)</f>
        <v>1806</v>
      </c>
      <c r="F212" s="15">
        <f>SUM('Max Dixon'!S5)</f>
        <v>180.6</v>
      </c>
      <c r="G212" s="16">
        <f>SUM('Max Dixon'!T5)</f>
        <v>8</v>
      </c>
      <c r="H212" s="16">
        <f>SUM('Max Dixon'!U5)</f>
        <v>9</v>
      </c>
      <c r="I212" s="15">
        <f>SUM('Max Dixon'!V5)</f>
        <v>189.6</v>
      </c>
    </row>
    <row r="213" spans="1:9" x14ac:dyDescent="0.25">
      <c r="A213" s="14">
        <v>5</v>
      </c>
      <c r="B213" s="14" t="s">
        <v>114</v>
      </c>
      <c r="C213" s="34" t="s">
        <v>42</v>
      </c>
      <c r="D213" s="16">
        <f>SUM('Chris Bradley'!Q51)</f>
        <v>4</v>
      </c>
      <c r="E213" s="16">
        <f>SUM('Chris Bradley'!R51)</f>
        <v>731</v>
      </c>
      <c r="F213" s="15">
        <f>SUM('Chris Bradley'!S51)</f>
        <v>182.75</v>
      </c>
      <c r="G213" s="16">
        <f>SUM('Chris Bradley'!T51)</f>
        <v>2</v>
      </c>
      <c r="H213" s="16">
        <f>SUM('Chris Bradley'!U51)</f>
        <v>5</v>
      </c>
      <c r="I213" s="15">
        <f>SUM('Chris Bradley'!V51)</f>
        <v>187.75</v>
      </c>
    </row>
    <row r="214" spans="1:9" x14ac:dyDescent="0.25">
      <c r="A214" s="14">
        <v>6</v>
      </c>
      <c r="B214" s="14" t="s">
        <v>114</v>
      </c>
      <c r="C214" s="17" t="s">
        <v>41</v>
      </c>
      <c r="D214" s="20">
        <f>SUM('DJ Lemaster'!Q22)</f>
        <v>4</v>
      </c>
      <c r="E214" s="20">
        <f>SUM('DJ Lemaster'!R22)</f>
        <v>678</v>
      </c>
      <c r="F214" s="19">
        <f>SUM('DJ Lemaster'!S22)</f>
        <v>169.5</v>
      </c>
      <c r="G214" s="20">
        <f>SUM('DJ Lemaster'!T22)</f>
        <v>3</v>
      </c>
      <c r="H214" s="20">
        <f>SUM('DJ Lemaster'!U22)</f>
        <v>5</v>
      </c>
      <c r="I214" s="19">
        <f>SUM('DJ Lemaster'!V22)</f>
        <v>174.5</v>
      </c>
    </row>
    <row r="215" spans="1:9" x14ac:dyDescent="0.25">
      <c r="A215" s="14">
        <v>7</v>
      </c>
      <c r="B215" s="14" t="s">
        <v>114</v>
      </c>
      <c r="C215" s="34" t="s">
        <v>128</v>
      </c>
      <c r="D215" s="16">
        <f>SUM('Dustin Fugate'!Q4)</f>
        <v>4</v>
      </c>
      <c r="E215" s="16">
        <f>SUM('Dustin Fugate'!R4)</f>
        <v>677</v>
      </c>
      <c r="F215" s="15">
        <f>SUM('Dustin Fugate'!S4)</f>
        <v>169.25</v>
      </c>
      <c r="G215" s="16">
        <f>SUM('Dustin Fugate'!T4)</f>
        <v>0</v>
      </c>
      <c r="H215" s="16">
        <f>SUM('Dustin Fugate'!U4)</f>
        <v>4</v>
      </c>
      <c r="I215" s="15">
        <f>SUM('Dustin Fugate'!V4)</f>
        <v>173.25</v>
      </c>
    </row>
    <row r="216" spans="1:9" x14ac:dyDescent="0.25">
      <c r="A216" s="14">
        <v>8</v>
      </c>
      <c r="B216" s="14" t="s">
        <v>114</v>
      </c>
      <c r="C216" s="34" t="s">
        <v>185</v>
      </c>
      <c r="D216" s="16">
        <f>SUM('John Derrick'!Q4)</f>
        <v>4</v>
      </c>
      <c r="E216" s="16">
        <f>SUM('John Derrick'!R4)</f>
        <v>655</v>
      </c>
      <c r="F216" s="15">
        <f>SUM('John Derrick'!S4)</f>
        <v>163.75</v>
      </c>
      <c r="G216" s="16">
        <f>SUM('John Derrick'!T4)</f>
        <v>0</v>
      </c>
      <c r="H216" s="16">
        <f>SUM('John Derrick'!U4)</f>
        <v>5</v>
      </c>
      <c r="I216" s="15">
        <f>SUM('John Derrick'!V4)</f>
        <v>168.75</v>
      </c>
    </row>
    <row r="217" spans="1:9" x14ac:dyDescent="0.25">
      <c r="A217" s="14">
        <v>9</v>
      </c>
      <c r="B217" s="14" t="s">
        <v>114</v>
      </c>
      <c r="C217" s="34" t="s">
        <v>115</v>
      </c>
      <c r="D217" s="16">
        <f>SUM('Ross Reasor'!Q5)</f>
        <v>8</v>
      </c>
      <c r="E217" s="16">
        <f>SUM('Ross Reasor'!R5)</f>
        <v>1115</v>
      </c>
      <c r="F217" s="15">
        <f>SUM('Ross Reasor'!S5)</f>
        <v>139.375</v>
      </c>
      <c r="G217" s="16">
        <f>SUM('Ross Reasor'!T5)</f>
        <v>0</v>
      </c>
      <c r="H217" s="16">
        <f>SUM('Ross Reasor'!U5)</f>
        <v>8</v>
      </c>
      <c r="I217" s="15">
        <f>SUM('Ross Reasor'!V5)</f>
        <v>147.375</v>
      </c>
    </row>
  </sheetData>
  <protectedRanges>
    <protectedRange algorithmName="SHA-512" hashValue="ON39YdpmFHfN9f47KpiRvqrKx0V9+erV1CNkpWzYhW/Qyc6aT8rEyCrvauWSYGZK2ia3o7vd3akF07acHAFpOA==" saltValue="yVW9XmDwTqEnmpSGai0KYg==" spinCount="100000" sqref="C116 C64 C209 C66 C151:C161 C198:C201 C39:C55 C6:C21 C68:C76 C120:C149 C163:C179 C24:C37 C79:C108" name="Range1_8"/>
    <protectedRange algorithmName="SHA-512" hashValue="ON39YdpmFHfN9f47KpiRvqrKx0V9+erV1CNkpWzYhW/Qyc6aT8rEyCrvauWSYGZK2ia3o7vd3akF07acHAFpOA==" saltValue="yVW9XmDwTqEnmpSGai0KYg==" spinCount="100000" sqref="C62:C63 C65 C213 C67 C162 C77:C78 C22:C23 C38" name="Range1_9_1_1"/>
    <protectedRange algorithmName="SHA-512" hashValue="ON39YdpmFHfN9f47KpiRvqrKx0V9+erV1CNkpWzYhW/Qyc6aT8rEyCrvauWSYGZK2ia3o7vd3akF07acHAFpOA==" saltValue="yVW9XmDwTqEnmpSGai0KYg==" spinCount="100000" sqref="C119 C208 C150 C186:C197 C214:C216" name="Range1_5"/>
    <protectedRange algorithmName="SHA-512" hashValue="ON39YdpmFHfN9f47KpiRvqrKx0V9+erV1CNkpWzYhW/Qyc6aT8rEyCrvauWSYGZK2ia3o7vd3akF07acHAFpOA==" saltValue="yVW9XmDwTqEnmpSGai0KYg==" spinCount="100000" sqref="C202" name="Range1_7_3"/>
  </protectedRanges>
  <sortState ref="C208:I210">
    <sortCondition descending="1" ref="I208:I210"/>
  </sortState>
  <mergeCells count="10">
    <mergeCell ref="A182:I182"/>
    <mergeCell ref="A183:I183"/>
    <mergeCell ref="A204:I204"/>
    <mergeCell ref="A205:I205"/>
    <mergeCell ref="A2:I2"/>
    <mergeCell ref="A3:I3"/>
    <mergeCell ref="A58:I58"/>
    <mergeCell ref="A59:I59"/>
    <mergeCell ref="A111:I111"/>
    <mergeCell ref="A112:I112"/>
  </mergeCells>
  <hyperlinks>
    <hyperlink ref="C6" location="'Mike Gross'!A1" display="Mike Gross" xr:uid="{3232B396-C9A0-4FA4-A396-2D867A20F59D}"/>
    <hyperlink ref="C34" location="'Brandon Eversole'!A1" display="Brandon Eversole" xr:uid="{F369B824-9FEB-4B6D-9133-0605D74325DC}"/>
    <hyperlink ref="C45" location="'John Moore'!A1" display="John Moore" xr:uid="{158B53A4-556F-4A6F-B7EA-E35FEA013659}"/>
    <hyperlink ref="C41" location="'Tao Irtz'!A1" display="Tao Irtz" xr:uid="{8C5C9B91-2D50-47B0-9907-4386AC93E5C7}"/>
    <hyperlink ref="C63" location="'Jim Mathews'!A1" display="Jim Mathews" xr:uid="{F31AB3AF-E659-490A-A86D-3CD65E859EF6}"/>
    <hyperlink ref="C12" location="'Wayne McMillen'!A1" display="Wayne McMillen" xr:uid="{DA50DAF0-5964-4C70-A07E-489E35B47C33}"/>
    <hyperlink ref="C40" location="'Allen Hoagland'!A1" display="Allen Hoagland" xr:uid="{737803A0-2249-435B-8863-60ED08BB026B}"/>
    <hyperlink ref="C166" location="'Frank DeGott'!A1" display="Frank DeGott" xr:uid="{8C502A26-5BB5-40FA-AE7D-ED452E2852FB}"/>
    <hyperlink ref="C62" location="'Foster Arvin'!A1" display="Foster Arvin" xr:uid="{0FA7FB05-DE43-4AA2-9A1A-65051DFB37F3}"/>
    <hyperlink ref="C189" location="'Sterling Martin'!A1" display="Sterling Martin" xr:uid="{80DA907B-B6F8-4AB6-95A6-8B8BD3F536E4}"/>
    <hyperlink ref="C29" location="'Jason Salsman'!A1" display="Jason Salsman" xr:uid="{9892D678-77C8-406B-97CC-3F2C25EEC3C0}"/>
    <hyperlink ref="C52" location="'Dave Wethington'!A1" display="Dave Wethington" xr:uid="{BF8F5B57-662C-41BD-8FBD-1B920BD20326}"/>
    <hyperlink ref="C90" location="'Casey Abell'!A1" display="Casey Abell" xr:uid="{F4000945-1C0E-430F-B9E1-15AC7A5DDE4C}"/>
    <hyperlink ref="C102" location="'Phil Nichols'!A1" display="Phil Nichols" xr:uid="{5B8F828F-3F8D-47A3-89A6-28936805FEFF}"/>
    <hyperlink ref="C186" location="'Mike Moore'!A1" display="Mike Moore" xr:uid="{964F9E8D-8766-4E3A-9B3C-A565BBE6DDA2}"/>
    <hyperlink ref="C20" location="'Charles Miller'!A1" display="Charles Miller" xr:uid="{8B1855EA-8AB6-443C-944B-624D70E2BF7B}"/>
    <hyperlink ref="C7" location="'Greg Smetanko'!A1" display="Greg Smetanko" xr:uid="{7F31C58D-0941-4BFE-BA30-26D190F75E8C}"/>
    <hyperlink ref="C69" location="'Brandon Hayes'!A1" display="Brandon Hayes" xr:uid="{80BEA70C-CB38-49D6-A0C4-A304BC0D9857}"/>
    <hyperlink ref="C53" location="'Bill Smith'!A1" display="Bill Smith" xr:uid="{C3DE14A5-098F-41A1-ADD4-5E03920E0B79}"/>
    <hyperlink ref="C82" location="'Wayne McMillen'!A1" display="Wayne McMillen" xr:uid="{66F741C4-A143-48E0-90E7-56EB85684037}"/>
    <hyperlink ref="C85" location="'Jon Landsaw'!A1" display="Jon Landsaw" xr:uid="{40C6E5D1-D5CD-44CA-82D6-527DBAAE3C89}"/>
    <hyperlink ref="C170" location="'Todd Lyons'!A1" display="Todd Lyons" xr:uid="{1C882DA7-47F5-4481-8EDE-FB2AABE4A776}"/>
    <hyperlink ref="C51" location="'Eric Foust'!A1" display="Eric Foust" xr:uid="{4C72682F-FB3E-4EC4-B49E-C8EED468B650}"/>
    <hyperlink ref="C87" location="'Roy Peabody'!A1" display="Roy Peabody" xr:uid="{BB1AB797-95BF-4041-B1F0-5E247B8B8B7D}"/>
    <hyperlink ref="C93" location="'Matt Parmenter'!A1" display="Matt Parmenter" xr:uid="{FD200F63-744B-4AC8-8623-2AF119511AC0}"/>
    <hyperlink ref="C178" location="'Josh Franks'!A1" display="Josh Franks" xr:uid="{0B2D3713-DFE9-4293-B13A-7368F2640D68}"/>
    <hyperlink ref="C197" location="'Adam Plummer'!A1" display="Adam Plummer" xr:uid="{552CA0EA-361D-4CAE-B760-77641D0174D4}"/>
    <hyperlink ref="C14" location="'Joe Jarrell'!A1" display="Joe Jarrell" xr:uid="{0B6BC5F6-F382-443F-BBB3-E5C5640F7094}"/>
    <hyperlink ref="C11" location="'Wally Smallwood'!A1" display="Wally Smallwood" xr:uid="{71014C9A-030E-4D47-B095-16E610266D4B}"/>
    <hyperlink ref="C13" location="'David Charles'!A1" display="David Charles" xr:uid="{262A6E28-B3EA-4C2A-9B97-4D4C5EF861F1}"/>
    <hyperlink ref="C104" location="'Joe Wells'!A1" display="Joe Wells" xr:uid="{97FD47E9-9009-406A-97A8-89DA27914B30}"/>
    <hyperlink ref="C162" location="'Waylon Chandler'!A1" display="Waylon Chandler" xr:uid="{23F5CD42-5DB0-4A22-81A3-1CD9C98B332D}"/>
    <hyperlink ref="C217" location="'Ross Reasor'!A1" display="Ross Reasor" xr:uid="{C0976853-CEF5-4FA9-BD48-6EDDD07ADC27}"/>
    <hyperlink ref="C92" location="'Connal Rowe'!A1" display="Connal Rowe" xr:uid="{25197913-51D8-4050-A405-D98B7F060897}"/>
    <hyperlink ref="C66" location="'John Mullins'!A1" display="John Mullins" xr:uid="{D6935417-0829-455E-A9BD-311547215E70}"/>
    <hyperlink ref="C10" location="'Steve DuVall'!A1" display="Steve DuVall" xr:uid="{D4363767-D623-401A-BD3D-AC0B2133F303}"/>
    <hyperlink ref="C42" location="'Bob Huth'!A1" display="Bob Huth" xr:uid="{5DD92A1F-7E97-4C99-ADEB-F4B64A6666FC}"/>
    <hyperlink ref="C172" location="'Bill Smith'!A1" display="Bill Smith" xr:uid="{AA8B2D4F-0B3B-4B3C-A1E3-5739B2619914}"/>
    <hyperlink ref="C67" location="'DJ Lemaster'!A1" display="DJ Lemaster" xr:uid="{CF09F7AF-313E-47CE-BF9A-8B1099DBD830}"/>
    <hyperlink ref="C8" location="'Larry Duncan'!A1" display="Larry Duncan" xr:uid="{E0E4A710-F526-4CA8-ADC4-D9CBFA0D470F}"/>
    <hyperlink ref="C86" location="'Terry Reynolds'!A1" display="Terry Reynolds" xr:uid="{F71D6B01-CCA1-495D-AACA-5BD35882BFBA}"/>
    <hyperlink ref="C100" location="'Marc Hanlon'!A1" display="Marc Hanlon" xr:uid="{2462A9D0-20EB-4F59-BD8D-43EBA67318F3}"/>
    <hyperlink ref="C88" location="'Heath Sexton'!A1" display="Heath Sexton" xr:uid="{425E5AB7-B4F8-4BF8-A759-1551EAE74FCD}"/>
    <hyperlink ref="C213" location="'Chris Bradley'!A1" display="Chris Bradley" xr:uid="{0ACEE064-08F7-41F2-9DE4-A25B168F6602}"/>
    <hyperlink ref="C127" location="'David Barnes'!A1" display="David Barnes" xr:uid="{D34107C2-903D-42BC-AF4D-75809B5E3BE7}"/>
    <hyperlink ref="C119" location="'David Brooks'!A1" display="David Brooks" xr:uid="{7BBC957E-F3E4-4B99-88DE-AFDFA38A9969}"/>
    <hyperlink ref="C139" location="'Mike Mosbey'!A1" display="Mike Mosbey" xr:uid="{E0D7B1EA-71A8-4671-9505-FFB2E33A5832}"/>
    <hyperlink ref="C163" location="'Mark Parmenter'!A1" display="Mark Parmenter" xr:uid="{D4EB7567-CDF2-4B06-9B52-1D6002CA4F40}"/>
    <hyperlink ref="C116" location="'Tom Brooks'!A1" display="Tom Brooks" xr:uid="{4971F8E9-51C3-418B-A425-558BAA4AD308}"/>
    <hyperlink ref="C121" location="'Mike Gross'!A1" display="Mike Gross" xr:uid="{5B443B64-B797-4E02-A523-43659390E07B}"/>
    <hyperlink ref="C132" location="'Jud Denniston'!A1" display="Jud Denniston" xr:uid="{E090D0CD-9280-400D-AB5E-C81EDEA15341}"/>
    <hyperlink ref="C124" location="'Chuck Miller'!A1" display="Chuck Miller" xr:uid="{E00E209D-A7ED-487F-8C8A-7523B268016F}"/>
    <hyperlink ref="C150" location="'John Hoagland'!A1" display="John Hoagland" xr:uid="{F7D5576E-E483-45E2-BC6E-C7790B6255CE}"/>
    <hyperlink ref="C118" location="'Terry Reynolds'!A1" display="Terry Reynolds" xr:uid="{EB99F472-5006-4FBA-B2B0-CF7BD9FB2056}"/>
    <hyperlink ref="C115" location="'Chris Bradley'!A1" display="Chris Bradley" xr:uid="{BA396DA9-955E-46E7-A9F8-D06F408C77CA}"/>
    <hyperlink ref="C160" location="'Tyler Price'!A1" display="Tyler Price" xr:uid="{36C1FC28-7E0E-45BD-96E7-85C97188BDFF}"/>
    <hyperlink ref="C25" location="'Ann Tucker'!A1" display="Ann Tucker" xr:uid="{C7D6EE56-CC97-498E-A51A-EF065F195E9C}"/>
    <hyperlink ref="C80" location="'Greg Smetanko'!A1" display="Greg Smetanko" xr:uid="{3CF5387D-C81D-4A01-88EE-9D64062D8364}"/>
    <hyperlink ref="C175" location="'Joe Rose'!A1" display="Joe Rose" xr:uid="{9DD9D9EC-1443-4870-AADC-D5B0186E7A8D}"/>
    <hyperlink ref="C210" location="'Joe Rose'!A1" display="Joe Rose" xr:uid="{B6651105-EAAD-463F-BD03-C23979F82DC1}"/>
    <hyperlink ref="C215" location="'Dustin Fugate'!A1" display="Dustin Fugate" xr:uid="{00B9D2E0-8F47-4387-87CC-0EB929EFADE8}"/>
    <hyperlink ref="C142" location="'Mark Gray'!A1" display="Mark Gray" xr:uid="{544F07A8-1608-42EA-846D-B7600ED5266D}"/>
    <hyperlink ref="C152" location="'Dewy Cunnigan'!A1" display="Dewy Cunnigan" xr:uid="{5CF9F9FD-2FFE-48C6-8770-FC21075EDF2E}"/>
    <hyperlink ref="C101" location="'Rod Patterson'!A1" display="Rod Patterson" xr:uid="{FA26CC46-F341-464A-97F8-52C7E3DB3093}"/>
    <hyperlink ref="C70" location="'Dennis Pruett'!A1" display="Dennis Pruett" xr:uid="{2E8F237C-F9C2-4EE9-8828-673C97FD6597}"/>
    <hyperlink ref="C176" location="'Tyler Hart'!A1" display="Tyler Hart" xr:uid="{9C87F04C-6E98-4A61-A1D0-3A029AE1C79D}"/>
    <hyperlink ref="C200" location="'Brian Oliver'!A1" display="Brian Oliver" xr:uid="{385C343D-0A20-43DE-8F08-E7EFC87AEFF7}"/>
    <hyperlink ref="C120" location="'David Bachman'!A1" display="David Bachman" xr:uid="{4E544F6B-0204-4F7B-B4E6-FB4032DD5AE1}"/>
    <hyperlink ref="C99" location="'Scott Musick'!A1" display="Scott Musick" xr:uid="{7A68D001-6440-43D6-BE89-FEF39D526B56}"/>
    <hyperlink ref="C196" location="'Carl King'!A1" display="Carl King" xr:uid="{E0640158-9F39-4E85-957F-1FAB9E55DE30}"/>
    <hyperlink ref="C214" location="'DJ Lemaster'!A1" display="DJ Lemaster" xr:uid="{6B6EA40B-96A6-494A-AA62-4F3757E6EDF7}"/>
    <hyperlink ref="C23" location="'Connal Rowe'!A1" display="Connal Rowe" xr:uid="{A7CC416E-C980-4385-B554-A1BE26620499}"/>
    <hyperlink ref="C91" location="'Charles Miller'!A1" display="Charles Miller" xr:uid="{6D0CD1E7-E003-49B1-AA18-F431184E00BC}"/>
    <hyperlink ref="C81" location="'Jud Denniston'!A1" display="Jud Denniston" xr:uid="{04C0B625-6094-4C09-A0D8-34A72516BF29}"/>
    <hyperlink ref="C208" location="'Chuck Miller'!A1" display="Chuck Miller" xr:uid="{7A7E3186-3549-41B1-92A3-C184E8073529}"/>
    <hyperlink ref="C54" location="'Rod Patterson'!A1" display="Rod Patterson" xr:uid="{ECCA5705-6398-4E7A-9F61-994E3774C8D5}"/>
    <hyperlink ref="C131" location="'Terry Whitt'!A1" display="Terry Whitt" xr:uid="{D86AB43B-261B-4C10-8D51-5A4EC5919823}"/>
    <hyperlink ref="C171" location="'Ricky Finch'!A1" display="Ricky Finch" xr:uid="{9B8A7CAC-2D3C-4947-B647-1718DDDD249E}"/>
    <hyperlink ref="C19" location="'Bill Broughton'!A1" display="Bill Broughton" xr:uid="{D9606498-3534-4F0A-AC9D-2D56C89E6183}"/>
    <hyperlink ref="C64" location="'Dennis DeMasters'!A1" display="Dennis DeMasters" xr:uid="{DAA6136B-6297-4E57-B795-DD6F5052DB65}"/>
    <hyperlink ref="C167" location="'Bill Driver'!A1" display="Bill Driver" xr:uid="{8BEB9008-66CE-4023-A040-CB63FE39DE0A}"/>
    <hyperlink ref="C199" location="'Tyler Soto'!A1" display="Tyler Soto" xr:uid="{53D4B743-0EFF-4ACC-95B2-88338800A57B}"/>
    <hyperlink ref="C201" location="'Krissie Driver'!A1" display="Krissie Driver" xr:uid="{F8FCBD64-9789-4EA9-8868-D5EA93DC7376}"/>
    <hyperlink ref="C133" location="'Adam Patton'!A1" display="Adam Patton" xr:uid="{CCAC141C-1E55-4150-BCF5-546D32308A0C}"/>
    <hyperlink ref="C46" location="'Randy Thomas'!A1" display="Randy Thomas" xr:uid="{D55F7298-A05A-4BB3-A91E-43D7D8443F06}"/>
    <hyperlink ref="C106" location="'Damon Thomas'!A1" display="Damon Thomas" xr:uid="{54BFB3D3-0B6D-4E11-BFFE-01F7517A43E2}"/>
    <hyperlink ref="C122" location="'Tim Brown'!A1" display="Tim Brown" xr:uid="{D2395C8C-D9BB-458F-BDF4-309B6F2940A9}"/>
    <hyperlink ref="C147" location="'Mike Conley'!A1" display="Mike Conely" xr:uid="{C1087CCB-1783-4A61-B781-589C69B7EA5F}"/>
    <hyperlink ref="C174" location="'Ross Reasor'!A1" display="Ross Reasor" xr:uid="{2414B6A6-896B-415D-971B-794E71BDB6AD}"/>
    <hyperlink ref="C164" location="'Derrick Tomes'!A1" display="Derrick Tomes" xr:uid="{5542CAAA-1D6B-4A28-863A-5CE3D04C8633}"/>
    <hyperlink ref="C39" location="'Rick Eldridge'!A1" display="Rick Eldridge" xr:uid="{EE748E9A-C67C-4680-B71C-0D59D3C64468}"/>
    <hyperlink ref="C84" location="'Bob Huth'!A1" display="Bob Huth" xr:uid="{0EF1D94D-5D4A-445C-BBC6-A22106D12B8A}"/>
    <hyperlink ref="C83" location="'Scott Spencer'!A1" display="Scott Spencer" xr:uid="{2C024A02-79A4-4FD4-95E7-A008727B83D0}"/>
    <hyperlink ref="C24" location="'John Plummer'!A1" display="John Plummer" xr:uid="{3AA9F6E1-BD77-4A23-9488-3E974A7DCD98}"/>
    <hyperlink ref="C155" location="'Chase Muse'!A1" display="Chase Muse" xr:uid="{74EBC73A-E8AF-428F-9E5C-E5045A37D981}"/>
    <hyperlink ref="C73" location="'Paul Hanlon'!A1" display="Paul Hanlon" xr:uid="{35DB47B8-BDF3-4850-A730-E1F3105B1186}"/>
    <hyperlink ref="C33" location="'Kyle Banks'!A1" display="Kyle Banks" xr:uid="{9EADFD60-7DAD-48C9-875A-0BA6773434BE}"/>
    <hyperlink ref="C129" location="'John Caudill'!A1" display="John Caudill" xr:uid="{8826A58A-D6D9-4A8A-96EB-AD4C83EC3E6E}"/>
    <hyperlink ref="C137" location="'Darren Herald'!A1" display="Darren Herald" xr:uid="{8A5515B6-495D-422B-B415-F9AD87C16269}"/>
    <hyperlink ref="C154" location="'Chris Helton'!A1" display="Chris Helton" xr:uid="{28BAD46F-E8E6-46C1-9EFC-40AB9D8494BC}"/>
    <hyperlink ref="C49" location="'Justin Colville'!A1" display="Justin Colville" xr:uid="{632D5879-5D97-491F-A47A-226AAFA94299}"/>
    <hyperlink ref="C26" location="'Randy Johnson'!A1" display="Randy Johnson" xr:uid="{34B7963A-F0E1-4E13-9B03-836507462A36}"/>
    <hyperlink ref="C55" location="'Tony Kaiser'!A1" display="Tony Kaiser" xr:uid="{4DFBE4DE-38F0-4FF4-82E2-9E2D4F300EE7}"/>
    <hyperlink ref="C9" location="'Kenny Huth'!A1" display="Kenny Huth" xr:uid="{5E9F94EA-AF6D-469E-94B5-3FDDEFD137AA}"/>
    <hyperlink ref="C18" location="'Chuck Barnhart'!A1" display="Chuck Barnhart" xr:uid="{262C00C7-7E90-4CF5-ADC1-8B43581410B6}"/>
    <hyperlink ref="C65" location="'Jason Salsman'!A1" display="Jason Salsman" xr:uid="{2B1C2526-EAA8-4BF4-BB36-F040AEDA6F33}"/>
    <hyperlink ref="C74" location="'Todd Lyons'!A1" display="Todd Lyons" xr:uid="{CE9FD189-9FE1-401D-989F-77B86D950E60}"/>
    <hyperlink ref="C128" location="'Ryan Lee'!A1" display="Ryan Lee" xr:uid="{D62E67FF-7055-4B7B-B166-1A59CCA65328}"/>
    <hyperlink ref="C179" location="'Adien Lee'!A1" display="Adien Lee" xr:uid="{4BE427FA-813B-4FC7-BEFD-09FF306ABC22}"/>
    <hyperlink ref="C15" location="'Marvin Batliner'!A1" display="Marvin Batliner" xr:uid="{A890A18A-3D81-4FBC-BCFD-81C2765FA7ED}"/>
    <hyperlink ref="C125" location="'Jeff Lee'!A1" display="Jeff Lee" xr:uid="{C4E41DDD-3A78-48D5-AF95-F193C0EC7454}"/>
    <hyperlink ref="C138" location="'Bob Huth'!A1" display="Bob Huth" xr:uid="{F6F99478-48B3-441A-9771-7A51EE26D684}"/>
    <hyperlink ref="C123" location="'Tony Kaiser'!A1" display="Tony Kaiser" xr:uid="{1B0C25B3-5513-46A9-BBEC-103D85FA80D4}"/>
    <hyperlink ref="C117" location="'Jeff Boggs'!A1" display="Jeff Boggs" xr:uid="{58DA0898-7097-4CAA-9907-A57CA17B3DF2}"/>
    <hyperlink ref="C130" location="'Brad Sandy'!A1" display="Brad Sandy" xr:uid="{DD0BD02F-BDB5-433F-9762-A230EBEAD6AA}"/>
    <hyperlink ref="C17" location="'Foster Arvin'!A1" display="Foster Arvin" xr:uid="{A76575AC-BE97-44C4-B9FC-283CCB00DEF6}"/>
    <hyperlink ref="C188" location="'Chris Helton'!A1" display="Chris Helton" xr:uid="{C235476B-D41A-4A3E-B48A-348E00E4BF5F}"/>
    <hyperlink ref="C27" location="'Doug Clark'!A1" display="Doug Clark" xr:uid="{BD5F9FD8-1723-40B2-A8FC-029E67D15977}"/>
    <hyperlink ref="C28" location="'Bradley Sage'!A1" display="Bradley Sage" xr:uid="{0C40CC24-7AAA-4733-B8D6-B2C48EF49CD9}"/>
    <hyperlink ref="C68" location="'Mike Conley'!A1" display="Mike Conely" xr:uid="{AC909399-659E-451A-ABEF-C1E287030107}"/>
    <hyperlink ref="C72" location="'James McAnelly'!A1" display="James McAnelly" xr:uid="{14722F36-1D3F-41EA-A330-24CB25DF42B5}"/>
    <hyperlink ref="C126" location="'Jim Mathews'!A1" display="Jim Mathews" xr:uid="{B335315C-CF52-42C7-9694-A5BBD662D9CB}"/>
    <hyperlink ref="C21" location="'John Stapleton'!A1" display="John Stapleton" xr:uid="{775D43F2-1639-4673-9D7A-EF67A9D2FB7B}"/>
    <hyperlink ref="C30" location="'Frank DeGott'!A1" display="Frank DeGott" xr:uid="{A1FADF3E-3C91-4035-BCA4-A37D4C6D2505}"/>
    <hyperlink ref="C77" location="'Tao Irtz'!A1" display="Tao Irtz" xr:uid="{68557959-7314-4BBE-8A0C-AED8031DA4B3}"/>
    <hyperlink ref="C190" location="'Chuck Miller'!A1" display="Chuck Miller" xr:uid="{4D7FB647-3E02-4EA4-A343-B1C1A15BBAB5}"/>
    <hyperlink ref="C22" location="'H.I. Stroth'!A1" display="H.I. Stroth" xr:uid="{3B0C7118-D082-43A2-80E0-502260082A52}"/>
    <hyperlink ref="C47" location="'Matt Parmenter'!A1" display="Matt Parmenter" xr:uid="{6E479EB6-4F92-4DA1-95F5-2C38DE933506}"/>
    <hyperlink ref="C71" location="'Randy Johnson'!A1" display="Randy Johnson" xr:uid="{E346241B-54B8-402E-8A10-92DD4B6B2A30}"/>
    <hyperlink ref="C153" location="'Jacob Rojan'!A1" display="Jacob Rojan" xr:uid="{922F2835-CB52-42C6-A56A-0AAD3FFE8586}"/>
    <hyperlink ref="C173" location="'Ben Morris'!A1" display="Ben Morris" xr:uid="{893F2DA0-ECD7-4D89-A44D-2584695D7BEA}"/>
    <hyperlink ref="C43" location="'Jud Denniston'!A1" display="Jud Denniston" xr:uid="{4BF3F5A4-C009-45D8-B13B-C5324385D98C}"/>
    <hyperlink ref="C35" location="'James Parker'!A1" display="James Parker" xr:uid="{65E43E9F-D73C-41D4-B3DC-398B0D664A3D}"/>
    <hyperlink ref="C36" location="'Stanley Canter'!A1" display="Stanley Canter" xr:uid="{CEAE128D-F765-48B8-90F2-FC8DC2E8104C}"/>
    <hyperlink ref="C37" location="'Steve Bates'!A1" display="Steve Banks" xr:uid="{DDD70575-BE51-41DB-AB80-C4D30A2F6BA8}"/>
    <hyperlink ref="C44" location="'Shane Hatfield'!A1" display="Shane Hatfield" xr:uid="{383C49C9-0FD1-4662-B7F4-B76D67520C13}"/>
    <hyperlink ref="C50" location="'Chad Hall'!A1" display="Chad Hall" xr:uid="{0209E9F3-87E7-40FA-853D-EB1D9D55F1B3}"/>
    <hyperlink ref="C76" location="'Corey Muse'!A1" display="Corey Muse" xr:uid="{FCBC24E3-1CFC-4EEE-BAAF-B66FD45E8218}"/>
    <hyperlink ref="C89" location="'Tony Kautz'!A1" display="Tony Kautz" xr:uid="{97B49573-1152-4500-9329-6F9D0E90F085}"/>
    <hyperlink ref="C94" location="'Justin Lowe'!A1" display="Justin Lowe" xr:uid="{84AF2316-DEF1-452B-BC35-FF1FE4031750}"/>
    <hyperlink ref="C96" location="'Carl Turner'!A1" display="Carl Turner" xr:uid="{2B12B744-3C77-4AFC-8E08-E4FBDDE64187}"/>
    <hyperlink ref="C97" location="'Tom Downton Jr'!A1" display="Tom Downton Jr" xr:uid="{900479C0-4DE0-4194-80D3-4F9DE0E0E980}"/>
    <hyperlink ref="C107" location="'Tom Ballinger'!A1" display="Tom Ballinger" xr:uid="{B80E2968-6DAA-4E53-A54A-EC2897A1CA8E}"/>
    <hyperlink ref="C79" location="'Marvin Batliner'!A1" display="Marvin Batliner" xr:uid="{CCAB2FE1-598D-4C0F-BF07-E9A94A11503D}"/>
    <hyperlink ref="C140" location="'Paul Browne'!A1" display="Paul Browne" xr:uid="{74B9E09F-3202-43D0-AB0C-2B1310994E36}"/>
    <hyperlink ref="C141" location="'Jeff Kite'!A1" display="Jeff Kite" xr:uid="{07AA8FCC-AA57-462B-A5CB-8D296CFDFB4B}"/>
    <hyperlink ref="C145" location="'Shawn Hudson'!A1" display="Shawn Hudson" xr:uid="{6DFCE3CE-A4C0-474A-90B1-17C8F4E4A248}"/>
    <hyperlink ref="C146" location="'Joe Happel'!A1" display="Joe Happel" xr:uid="{C9468C46-99D1-4984-B0DD-20BDF5FAE7EE}"/>
    <hyperlink ref="C149" location="'Jerry Collins'!A1" display="Jerry Collins" xr:uid="{867BCCD2-2BBA-4A55-A34A-9A480AEBDB6C}"/>
    <hyperlink ref="C156" location="'Chris Workman'!A1" display="Chris Workman" xr:uid="{F79FEACF-64BA-4BBB-9C10-FFB71DCB9B60}"/>
    <hyperlink ref="C195" location="'Tony Kaiser'!A1" display="Tony Kaiser" xr:uid="{14CE62C1-C543-4E92-8805-00974FFF296A}"/>
    <hyperlink ref="C191" location="'Brett Cavins'!A1" display="Brett Cavins" xr:uid="{F4E1645F-D6E2-4486-87B0-75C82A35BCD8}"/>
    <hyperlink ref="C209" location="'Sterling Martin'!A1" display="Sterling Martin" xr:uid="{1613A357-A763-4619-8221-C046017FEB17}"/>
    <hyperlink ref="C31" location="'Stuart Thomas'!A1" display="Stuart Thomas" xr:uid="{03B38B0A-663F-4B74-9438-8D9B40E46BF9}"/>
    <hyperlink ref="C192" location="'Darrell Moore'!A1" display="Darrell Moore" xr:uid="{9B4327D9-65AF-4E3F-9561-422CB80C8CD5}"/>
    <hyperlink ref="C169" location="'Tom Ballinger'!A1" display="Tom Ballinger" xr:uid="{C2E022C0-86C0-4DC9-86D8-FFD90D0F4A63}"/>
    <hyperlink ref="C157" location="'Tim Conway'!A1" display="Tim Conway" xr:uid="{03FF6F44-2FB3-4B25-9EF7-2338C69EF9F7}"/>
    <hyperlink ref="C144" location="'Brett Higgins'!A1" display="Brett Higgins" xr:uid="{8C39479E-6921-454C-8800-6A9C89FED6DE}"/>
    <hyperlink ref="C187" location="'Mike Blackard'!A1" display="Mike Blackard" xr:uid="{12852FDE-E3D4-4D23-AE82-4E4F69083EA3}"/>
    <hyperlink ref="C216" location="'John Derrick'!A1" display="John Derrick" xr:uid="{BC34FB03-28F7-4E3C-B7DC-6BE3135401E1}"/>
    <hyperlink ref="C212" location="'Max Dixon'!A1" display="Max Dixon" xr:uid="{515B466D-F0D3-41CD-935E-64AD5372B631}"/>
    <hyperlink ref="C194" location="'Marvin Batliner'!A1" display="Marvin Batliner" xr:uid="{2B54386B-9999-4822-A340-5C887D8BEBD5}"/>
    <hyperlink ref="C95" location="'Pit Connelly'!A1" display="Pit Connelly" xr:uid="{4547CBE7-1374-4784-B39E-F6C79D35FD1E}"/>
    <hyperlink ref="C75" location="'Jeff Lee'!A1" display="Jeff Lee" xr:uid="{053704DF-2A6A-4391-BF88-C97081A42B80}"/>
    <hyperlink ref="C48" location="'Chris Helton'!A1" display="Chris Helton" xr:uid="{07F8979D-D4F5-4FBF-95F7-D1608CE83F8F}"/>
    <hyperlink ref="C158" location="'Tim Moore'!A1" display="Tim Moore" xr:uid="{76AC600C-FD0D-41D4-9EB2-F5D341434486}"/>
    <hyperlink ref="C105" location="'Ron Anderson'!A1" display="Ron Anderson" xr:uid="{B6C35E22-AFE1-41C2-B324-65621FD6AA03}"/>
    <hyperlink ref="C16" location="'Mike Conley'!A1" display="Mike Conley" xr:uid="{0F9BCF14-31EC-4936-A3D0-C10582417755}"/>
    <hyperlink ref="C108" location="'Brett Higgins'!A1" display="Brett Higgins" xr:uid="{163EFFB9-4580-4467-8663-CCC8606EA687}"/>
    <hyperlink ref="C151" location="'Terry Johnson'!A1" display="Terry Johnson" xr:uid="{0AAA9087-D050-41DD-9068-1F95DD230F62}"/>
    <hyperlink ref="C161" location="'Matt Dixon'!A1" display="Matt Dixon" xr:uid="{D388C1F0-490C-4240-BF6B-4C204D4CFF00}"/>
    <hyperlink ref="C159" location="'John Quesinberry'!A1" display="John Quesinberry" xr:uid="{DC4A5A7D-9C9A-4971-B14F-5C7057EB0F8A}"/>
    <hyperlink ref="C165" location="'Courtney Muse'!A1" display="Courtney Muse" xr:uid="{F93F93EA-14DD-4392-BFD4-237407EFB692}"/>
    <hyperlink ref="C168" location="'Greg Watkins'!A1" display="Greg Watkins" xr:uid="{66957809-9A01-44B0-B018-2CD0151847E3}"/>
    <hyperlink ref="C198" location="'Terry Estes'!A1" display="Terry Estes" xr:uid="{4D1A98B1-668F-4B17-AF7F-25919CE74421}"/>
    <hyperlink ref="C98" location="'Eric Foust'!A1" display="Eric Foust" xr:uid="{316ADE68-9BDE-463F-9533-AB59247DEAF8}"/>
    <hyperlink ref="C38" location="'Chris Bradley'!A1" display="Chris Bradley" xr:uid="{7D3EC678-6FEC-4A9D-B875-38C54C4F3C50}"/>
    <hyperlink ref="C143" location="'Thomas Bausch'!A1" display="Thomas Bausch" xr:uid="{64B3BD28-CB83-4127-B4F0-F7DCCAECD7E3}"/>
    <hyperlink ref="C135" location="'Connal Rowe'!A1" display="Connal Rowe" xr:uid="{D1B71A23-283B-4ADD-BD3B-29E9917709F3}"/>
    <hyperlink ref="C136" location="'Foster Arvin'!A1" display="Foster Arvin" xr:uid="{F4907AF4-E70B-4527-833B-7777E8A5EB56}"/>
    <hyperlink ref="C148" location="'Kevin Azbill'!A1" display="Kevin Azbill" xr:uid="{73CDA8D0-E499-48DB-BBB8-7FD7A8873581}"/>
    <hyperlink ref="C177" location="'Mark Haley'!A1" display="Mark Haley" xr:uid="{BAC9C234-A418-4CF3-8D89-AA2832D19EDA}"/>
    <hyperlink ref="C103" location="'John Williams'!A1" display="John Williams" xr:uid="{AFBBAFA8-69B4-4991-9D9A-580BA759371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D427-EC24-4524-B890-294F605B9324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89</v>
      </c>
      <c r="C2" s="3">
        <v>45763</v>
      </c>
      <c r="D2" s="4" t="s">
        <v>40</v>
      </c>
      <c r="E2" s="5">
        <v>179</v>
      </c>
      <c r="F2" s="22">
        <v>1</v>
      </c>
      <c r="G2" s="5">
        <v>185</v>
      </c>
      <c r="H2" s="22"/>
      <c r="I2" s="5">
        <v>179</v>
      </c>
      <c r="J2" s="22">
        <v>2</v>
      </c>
      <c r="K2" s="5">
        <v>179</v>
      </c>
      <c r="L2" s="22">
        <v>3</v>
      </c>
      <c r="M2" s="5"/>
      <c r="N2" s="22"/>
      <c r="O2" s="5"/>
      <c r="P2" s="22"/>
      <c r="Q2" s="6">
        <v>4</v>
      </c>
      <c r="R2" s="6">
        <v>722</v>
      </c>
      <c r="S2" s="7">
        <v>180.5</v>
      </c>
      <c r="T2" s="41">
        <v>6</v>
      </c>
      <c r="U2" s="8">
        <v>4</v>
      </c>
      <c r="V2" s="9">
        <v>184.5</v>
      </c>
    </row>
    <row r="4" spans="1:24" x14ac:dyDescent="0.3">
      <c r="Q4" s="37">
        <f>SUM(Q2:Q3)</f>
        <v>4</v>
      </c>
      <c r="R4" s="37">
        <f>SUM(R2:R3)</f>
        <v>722</v>
      </c>
      <c r="S4" s="38">
        <f>SUM(R4/Q4)</f>
        <v>180.5</v>
      </c>
      <c r="T4" s="37">
        <f>SUM(T2:T3)</f>
        <v>6</v>
      </c>
      <c r="U4" s="37">
        <f>SUM(U2:U3)</f>
        <v>4</v>
      </c>
      <c r="V4" s="39">
        <f>SUM(S4+U4)</f>
        <v>184.5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35</v>
      </c>
      <c r="B8" s="2" t="s">
        <v>89</v>
      </c>
      <c r="C8" s="3">
        <v>45784</v>
      </c>
      <c r="D8" s="4" t="s">
        <v>40</v>
      </c>
      <c r="E8" s="5">
        <v>174</v>
      </c>
      <c r="F8" s="22"/>
      <c r="G8" s="24">
        <v>164</v>
      </c>
      <c r="H8" s="22"/>
      <c r="I8" s="5">
        <v>162</v>
      </c>
      <c r="J8" s="22"/>
      <c r="K8" s="5">
        <v>160</v>
      </c>
      <c r="L8" s="22"/>
      <c r="M8" s="5"/>
      <c r="N8" s="22"/>
      <c r="O8" s="5"/>
      <c r="P8" s="22"/>
      <c r="Q8" s="6">
        <v>4</v>
      </c>
      <c r="R8" s="6">
        <v>660</v>
      </c>
      <c r="S8" s="7">
        <v>165</v>
      </c>
      <c r="T8" s="41">
        <v>0</v>
      </c>
      <c r="U8" s="8">
        <v>2</v>
      </c>
      <c r="V8" s="9">
        <v>167</v>
      </c>
    </row>
    <row r="9" spans="1:24" x14ac:dyDescent="0.3">
      <c r="A9" s="1" t="s">
        <v>35</v>
      </c>
      <c r="B9" s="2" t="s">
        <v>89</v>
      </c>
      <c r="C9" s="3">
        <v>45798</v>
      </c>
      <c r="D9" s="4" t="s">
        <v>40</v>
      </c>
      <c r="E9" s="5">
        <v>166</v>
      </c>
      <c r="F9" s="22"/>
      <c r="G9" s="24">
        <v>148</v>
      </c>
      <c r="H9" s="22"/>
      <c r="I9" s="5">
        <v>171</v>
      </c>
      <c r="J9" s="22"/>
      <c r="K9" s="5">
        <v>175</v>
      </c>
      <c r="L9" s="22"/>
      <c r="M9" s="5"/>
      <c r="N9" s="22"/>
      <c r="O9" s="5"/>
      <c r="P9" s="22"/>
      <c r="Q9" s="6">
        <v>4</v>
      </c>
      <c r="R9" s="6">
        <v>660</v>
      </c>
      <c r="S9" s="7">
        <v>165</v>
      </c>
      <c r="T9" s="41">
        <v>0</v>
      </c>
      <c r="U9" s="8">
        <v>2</v>
      </c>
      <c r="V9" s="9">
        <v>167</v>
      </c>
    </row>
    <row r="10" spans="1:24" x14ac:dyDescent="0.3">
      <c r="A10" s="1" t="s">
        <v>35</v>
      </c>
      <c r="B10" s="2" t="s">
        <v>89</v>
      </c>
      <c r="C10" s="3">
        <v>45889</v>
      </c>
      <c r="D10" s="4" t="s">
        <v>40</v>
      </c>
      <c r="E10" s="5">
        <v>168</v>
      </c>
      <c r="F10" s="22"/>
      <c r="G10" s="24">
        <v>165</v>
      </c>
      <c r="H10" s="22"/>
      <c r="I10" s="5">
        <v>166</v>
      </c>
      <c r="J10" s="22"/>
      <c r="K10" s="5">
        <v>164</v>
      </c>
      <c r="L10" s="22"/>
      <c r="M10" s="5"/>
      <c r="N10" s="22"/>
      <c r="O10" s="5"/>
      <c r="P10" s="22"/>
      <c r="Q10" s="6">
        <v>4</v>
      </c>
      <c r="R10" s="6">
        <v>663</v>
      </c>
      <c r="S10" s="7">
        <v>165.75</v>
      </c>
      <c r="T10" s="41">
        <v>0</v>
      </c>
      <c r="U10" s="8">
        <v>2</v>
      </c>
      <c r="V10" s="9">
        <v>167.75</v>
      </c>
    </row>
    <row r="12" spans="1:24" x14ac:dyDescent="0.3">
      <c r="Q12" s="37">
        <f>SUM(Q8:Q11)</f>
        <v>12</v>
      </c>
      <c r="R12" s="37">
        <f>SUM(R8:R11)</f>
        <v>1983</v>
      </c>
      <c r="S12" s="38">
        <f>SUM(R12/Q12)</f>
        <v>165.25</v>
      </c>
      <c r="T12" s="37">
        <f>SUM(T8:T11)</f>
        <v>0</v>
      </c>
      <c r="U12" s="37">
        <f>SUM(U8:U11)</f>
        <v>6</v>
      </c>
      <c r="V12" s="39">
        <f>SUM(S12+U12)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Kentucky 2025'!A1" display="Return to Rankings" xr:uid="{824BE386-4BBC-4FBE-8AC7-7894E55B9FA1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D6C7-0E39-436F-9209-E44A025656B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176</v>
      </c>
      <c r="C2" s="3">
        <v>45879</v>
      </c>
      <c r="D2" s="4" t="s">
        <v>40</v>
      </c>
      <c r="E2" s="24">
        <v>190</v>
      </c>
      <c r="F2" s="22">
        <v>1</v>
      </c>
      <c r="G2" s="24">
        <v>186</v>
      </c>
      <c r="H2" s="22"/>
      <c r="I2" s="5">
        <v>190</v>
      </c>
      <c r="J2" s="22">
        <v>3</v>
      </c>
      <c r="K2" s="42">
        <v>184</v>
      </c>
      <c r="L2" s="22"/>
      <c r="M2" s="42">
        <v>194</v>
      </c>
      <c r="N2" s="22">
        <v>1</v>
      </c>
      <c r="O2" s="5">
        <v>196</v>
      </c>
      <c r="P2" s="22">
        <v>3</v>
      </c>
      <c r="Q2" s="6">
        <v>6</v>
      </c>
      <c r="R2" s="6">
        <v>1140</v>
      </c>
      <c r="S2" s="7">
        <v>190</v>
      </c>
      <c r="T2" s="41">
        <v>8</v>
      </c>
      <c r="U2" s="8">
        <v>8</v>
      </c>
      <c r="V2" s="9">
        <v>198</v>
      </c>
    </row>
    <row r="4" spans="1:24" x14ac:dyDescent="0.3">
      <c r="Q4" s="37">
        <f>SUM(Q2:Q3)</f>
        <v>6</v>
      </c>
      <c r="R4" s="37">
        <f>SUM(R2:R3)</f>
        <v>1140</v>
      </c>
      <c r="S4" s="38">
        <f>SUM(R4/Q4)</f>
        <v>190</v>
      </c>
      <c r="T4" s="37">
        <f>SUM(T2:T3)</f>
        <v>8</v>
      </c>
      <c r="U4" s="37">
        <f>SUM(U2:U3)</f>
        <v>8</v>
      </c>
      <c r="V4" s="39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CCB9FE1-8146-40DB-8CA5-D7BEF63D0D48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5FE4-4DC9-464A-B5D5-600BA816D5AB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90</v>
      </c>
      <c r="C2" s="3">
        <v>45763</v>
      </c>
      <c r="D2" s="4" t="s">
        <v>88</v>
      </c>
      <c r="E2" s="24">
        <v>198</v>
      </c>
      <c r="F2" s="22">
        <v>3</v>
      </c>
      <c r="G2" s="24">
        <v>185</v>
      </c>
      <c r="H2" s="22">
        <v>1</v>
      </c>
      <c r="I2" s="5">
        <v>189</v>
      </c>
      <c r="J2" s="22">
        <v>1</v>
      </c>
      <c r="K2" s="42"/>
      <c r="L2" s="22"/>
      <c r="M2" s="42"/>
      <c r="N2" s="22"/>
      <c r="O2" s="5"/>
      <c r="P2" s="22"/>
      <c r="Q2" s="6">
        <v>3</v>
      </c>
      <c r="R2" s="6">
        <v>572</v>
      </c>
      <c r="S2" s="7">
        <v>190.66666666666666</v>
      </c>
      <c r="T2" s="41">
        <v>5</v>
      </c>
      <c r="U2" s="8">
        <v>7</v>
      </c>
      <c r="V2" s="9">
        <v>197.66666666666666</v>
      </c>
    </row>
    <row r="3" spans="1:24" x14ac:dyDescent="0.3">
      <c r="A3" s="1" t="s">
        <v>11</v>
      </c>
      <c r="B3" s="2" t="s">
        <v>90</v>
      </c>
      <c r="C3" s="3">
        <v>45791</v>
      </c>
      <c r="D3" s="4" t="s">
        <v>88</v>
      </c>
      <c r="E3" s="5">
        <v>193</v>
      </c>
      <c r="F3" s="22">
        <v>1</v>
      </c>
      <c r="G3" s="24">
        <v>190</v>
      </c>
      <c r="H3" s="22">
        <v>0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41">
        <v>3</v>
      </c>
      <c r="U3" s="8">
        <v>6</v>
      </c>
      <c r="V3" s="9">
        <v>199</v>
      </c>
    </row>
    <row r="4" spans="1:24" x14ac:dyDescent="0.3">
      <c r="A4" s="1" t="s">
        <v>11</v>
      </c>
      <c r="B4" s="2" t="s">
        <v>90</v>
      </c>
      <c r="C4" s="3">
        <v>45808</v>
      </c>
      <c r="D4" s="4" t="s">
        <v>56</v>
      </c>
      <c r="E4" s="61">
        <v>191</v>
      </c>
      <c r="F4" s="61">
        <v>1</v>
      </c>
      <c r="G4" s="24">
        <v>182</v>
      </c>
      <c r="H4" s="61">
        <v>0</v>
      </c>
      <c r="I4" s="61">
        <v>185</v>
      </c>
      <c r="J4" s="61">
        <v>2</v>
      </c>
      <c r="K4" s="61">
        <v>181</v>
      </c>
      <c r="L4" s="61">
        <v>0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41">
        <v>3</v>
      </c>
      <c r="U4" s="8">
        <v>2</v>
      </c>
      <c r="V4" s="9">
        <v>181.5</v>
      </c>
    </row>
    <row r="5" spans="1:24" x14ac:dyDescent="0.3">
      <c r="A5" s="1" t="s">
        <v>11</v>
      </c>
      <c r="B5" s="2" t="s">
        <v>90</v>
      </c>
      <c r="C5" s="3">
        <v>45819</v>
      </c>
      <c r="D5" s="4" t="s">
        <v>88</v>
      </c>
      <c r="E5" s="24">
        <v>183</v>
      </c>
      <c r="F5" s="22">
        <v>0</v>
      </c>
      <c r="G5" s="24">
        <v>172</v>
      </c>
      <c r="H5" s="22">
        <v>1</v>
      </c>
      <c r="I5" s="5">
        <v>0</v>
      </c>
      <c r="J5" s="22">
        <v>0</v>
      </c>
      <c r="K5" s="42"/>
      <c r="L5" s="22"/>
      <c r="M5" s="42"/>
      <c r="N5" s="22"/>
      <c r="O5" s="5"/>
      <c r="P5" s="22"/>
      <c r="Q5" s="6">
        <v>3</v>
      </c>
      <c r="R5" s="6">
        <v>355</v>
      </c>
      <c r="S5" s="7">
        <v>118.33333333333333</v>
      </c>
      <c r="T5" s="41">
        <v>1</v>
      </c>
      <c r="U5" s="8">
        <v>5</v>
      </c>
      <c r="V5" s="9">
        <v>123.33333333333333</v>
      </c>
    </row>
    <row r="6" spans="1:24" x14ac:dyDescent="0.3">
      <c r="A6" s="1" t="s">
        <v>11</v>
      </c>
      <c r="B6" s="2" t="s">
        <v>90</v>
      </c>
      <c r="C6" s="3">
        <v>45829</v>
      </c>
      <c r="D6" s="4" t="s">
        <v>56</v>
      </c>
      <c r="E6" s="24">
        <v>169</v>
      </c>
      <c r="F6" s="22">
        <v>1</v>
      </c>
      <c r="G6" s="24">
        <v>180</v>
      </c>
      <c r="H6" s="22">
        <v>1</v>
      </c>
      <c r="I6" s="5">
        <v>181</v>
      </c>
      <c r="J6" s="22">
        <v>0</v>
      </c>
      <c r="K6" s="42">
        <v>181</v>
      </c>
      <c r="L6" s="22">
        <v>0</v>
      </c>
      <c r="M6" s="42"/>
      <c r="N6" s="22"/>
      <c r="O6" s="5"/>
      <c r="P6" s="22"/>
      <c r="Q6" s="6">
        <v>4</v>
      </c>
      <c r="R6" s="6">
        <v>711</v>
      </c>
      <c r="S6" s="7">
        <v>177.75</v>
      </c>
      <c r="T6" s="41">
        <v>2</v>
      </c>
      <c r="U6" s="8">
        <v>2</v>
      </c>
      <c r="V6" s="9">
        <v>179.75</v>
      </c>
    </row>
    <row r="7" spans="1:24" x14ac:dyDescent="0.3">
      <c r="A7" s="1" t="s">
        <v>11</v>
      </c>
      <c r="B7" s="2" t="s">
        <v>90</v>
      </c>
      <c r="C7" s="3">
        <v>45847</v>
      </c>
      <c r="D7" s="4" t="s">
        <v>88</v>
      </c>
      <c r="E7" s="5">
        <v>188</v>
      </c>
      <c r="F7" s="22">
        <v>0</v>
      </c>
      <c r="G7" s="24">
        <v>185</v>
      </c>
      <c r="H7" s="22">
        <v>2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562</v>
      </c>
      <c r="S7" s="7">
        <v>187.33333333333334</v>
      </c>
      <c r="T7" s="41">
        <v>3</v>
      </c>
      <c r="U7" s="8">
        <v>4</v>
      </c>
      <c r="V7" s="9">
        <v>191.33333333333334</v>
      </c>
    </row>
    <row r="8" spans="1:24" x14ac:dyDescent="0.3">
      <c r="A8" s="1" t="s">
        <v>11</v>
      </c>
      <c r="B8" s="2" t="s">
        <v>90</v>
      </c>
      <c r="C8" s="3">
        <v>45864</v>
      </c>
      <c r="D8" s="4" t="s">
        <v>56</v>
      </c>
      <c r="E8" s="24">
        <v>189</v>
      </c>
      <c r="F8" s="22">
        <v>1</v>
      </c>
      <c r="G8" s="24">
        <v>191</v>
      </c>
      <c r="H8" s="22">
        <v>1</v>
      </c>
      <c r="I8" s="5">
        <v>187</v>
      </c>
      <c r="J8" s="22">
        <v>0</v>
      </c>
      <c r="K8" s="42">
        <v>180</v>
      </c>
      <c r="L8" s="22">
        <v>1</v>
      </c>
      <c r="M8" s="42"/>
      <c r="N8" s="22"/>
      <c r="O8" s="5"/>
      <c r="P8" s="22"/>
      <c r="Q8" s="6">
        <v>4</v>
      </c>
      <c r="R8" s="6">
        <v>747</v>
      </c>
      <c r="S8" s="7">
        <v>186.75</v>
      </c>
      <c r="T8" s="41">
        <v>3</v>
      </c>
      <c r="U8" s="8">
        <v>2</v>
      </c>
      <c r="V8" s="9">
        <v>188.75</v>
      </c>
    </row>
    <row r="9" spans="1:24" x14ac:dyDescent="0.3">
      <c r="A9" s="1" t="s">
        <v>11</v>
      </c>
      <c r="B9" s="2" t="s">
        <v>90</v>
      </c>
      <c r="C9" s="3">
        <v>45882</v>
      </c>
      <c r="D9" s="4" t="s">
        <v>88</v>
      </c>
      <c r="E9" s="5">
        <v>188</v>
      </c>
      <c r="F9" s="22">
        <v>1</v>
      </c>
      <c r="G9" s="24">
        <v>187</v>
      </c>
      <c r="H9" s="22">
        <v>3</v>
      </c>
      <c r="I9" s="5">
        <v>193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568</v>
      </c>
      <c r="S9" s="7">
        <v>189.33333333333334</v>
      </c>
      <c r="T9" s="41">
        <v>7</v>
      </c>
      <c r="U9" s="8">
        <v>2</v>
      </c>
      <c r="V9" s="9">
        <v>191.33333333333334</v>
      </c>
    </row>
    <row r="10" spans="1:24" x14ac:dyDescent="0.3">
      <c r="A10" s="1" t="s">
        <v>11</v>
      </c>
      <c r="B10" s="2" t="s">
        <v>90</v>
      </c>
      <c r="C10" s="3">
        <v>45885</v>
      </c>
      <c r="D10" s="4" t="s">
        <v>56</v>
      </c>
      <c r="E10" s="24">
        <v>187</v>
      </c>
      <c r="F10" s="22">
        <v>2</v>
      </c>
      <c r="G10" s="24">
        <v>188</v>
      </c>
      <c r="H10" s="22">
        <v>1</v>
      </c>
      <c r="I10" s="5">
        <v>185</v>
      </c>
      <c r="J10" s="22">
        <v>1</v>
      </c>
      <c r="K10" s="42">
        <v>188</v>
      </c>
      <c r="L10" s="22">
        <v>1</v>
      </c>
      <c r="M10" s="42"/>
      <c r="N10" s="22"/>
      <c r="O10" s="5"/>
      <c r="P10" s="22"/>
      <c r="Q10" s="6">
        <v>4</v>
      </c>
      <c r="R10" s="6">
        <v>748</v>
      </c>
      <c r="S10" s="7">
        <v>187</v>
      </c>
      <c r="T10" s="41">
        <v>5</v>
      </c>
      <c r="U10" s="8">
        <v>2</v>
      </c>
      <c r="V10" s="9">
        <v>189</v>
      </c>
    </row>
    <row r="11" spans="1:24" x14ac:dyDescent="0.3">
      <c r="A11" s="1" t="s">
        <v>11</v>
      </c>
      <c r="B11" s="2" t="s">
        <v>90</v>
      </c>
      <c r="C11" s="3">
        <v>45910</v>
      </c>
      <c r="D11" s="4" t="s">
        <v>88</v>
      </c>
      <c r="E11" s="5">
        <v>194</v>
      </c>
      <c r="F11" s="22">
        <v>3</v>
      </c>
      <c r="G11" s="24">
        <v>190</v>
      </c>
      <c r="H11" s="22">
        <v>0</v>
      </c>
      <c r="I11" s="5">
        <v>131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515</v>
      </c>
      <c r="S11" s="7">
        <v>171.67</v>
      </c>
      <c r="T11" s="41">
        <v>3</v>
      </c>
      <c r="U11" s="8">
        <v>2</v>
      </c>
      <c r="V11" s="9">
        <v>173.67</v>
      </c>
    </row>
    <row r="12" spans="1:24" x14ac:dyDescent="0.3">
      <c r="A12" s="1" t="s">
        <v>11</v>
      </c>
      <c r="B12" s="2" t="s">
        <v>90</v>
      </c>
      <c r="C12" s="3">
        <v>45920</v>
      </c>
      <c r="D12" s="4" t="s">
        <v>56</v>
      </c>
      <c r="E12" s="61">
        <v>185</v>
      </c>
      <c r="F12" s="61">
        <v>2</v>
      </c>
      <c r="G12" s="24">
        <v>192</v>
      </c>
      <c r="H12" s="61">
        <v>0</v>
      </c>
      <c r="I12" s="61">
        <v>189</v>
      </c>
      <c r="J12" s="61">
        <v>0</v>
      </c>
      <c r="K12" s="61">
        <v>189</v>
      </c>
      <c r="L12" s="61">
        <v>1</v>
      </c>
      <c r="M12" s="5"/>
      <c r="N12" s="22"/>
      <c r="O12" s="5"/>
      <c r="P12" s="22"/>
      <c r="Q12" s="6">
        <v>4</v>
      </c>
      <c r="R12" s="6">
        <v>755</v>
      </c>
      <c r="S12" s="7">
        <v>188.75</v>
      </c>
      <c r="T12" s="41">
        <v>3</v>
      </c>
      <c r="U12" s="8">
        <v>2</v>
      </c>
      <c r="V12" s="9">
        <v>190.75</v>
      </c>
    </row>
    <row r="13" spans="1:24" x14ac:dyDescent="0.3">
      <c r="A13" s="1" t="s">
        <v>11</v>
      </c>
      <c r="B13" s="2" t="s">
        <v>90</v>
      </c>
      <c r="C13" s="3">
        <v>45938</v>
      </c>
      <c r="D13" s="4" t="s">
        <v>88</v>
      </c>
      <c r="E13" s="5">
        <v>186</v>
      </c>
      <c r="F13" s="22">
        <v>3</v>
      </c>
      <c r="G13" s="24">
        <v>191</v>
      </c>
      <c r="H13" s="22">
        <v>1</v>
      </c>
      <c r="I13" s="5">
        <v>187</v>
      </c>
      <c r="J13" s="22">
        <v>0</v>
      </c>
      <c r="K13" s="5"/>
      <c r="L13" s="22"/>
      <c r="M13" s="5"/>
      <c r="N13" s="22"/>
      <c r="O13" s="5"/>
      <c r="P13" s="22"/>
      <c r="Q13" s="6">
        <v>3</v>
      </c>
      <c r="R13" s="6">
        <v>564</v>
      </c>
      <c r="S13" s="7">
        <v>188</v>
      </c>
      <c r="T13" s="41">
        <v>4</v>
      </c>
      <c r="U13" s="8">
        <v>2</v>
      </c>
      <c r="V13" s="9">
        <v>190</v>
      </c>
    </row>
    <row r="14" spans="1:24" x14ac:dyDescent="0.3">
      <c r="A14" s="1" t="s">
        <v>11</v>
      </c>
      <c r="B14" s="2" t="s">
        <v>90</v>
      </c>
      <c r="C14" s="3">
        <v>45948</v>
      </c>
      <c r="D14" s="4" t="s">
        <v>56</v>
      </c>
      <c r="E14" s="24">
        <v>187</v>
      </c>
      <c r="F14" s="61">
        <v>1</v>
      </c>
      <c r="G14" s="24">
        <v>184</v>
      </c>
      <c r="H14" s="61">
        <v>1</v>
      </c>
      <c r="I14" s="61">
        <v>176</v>
      </c>
      <c r="J14" s="61">
        <v>1</v>
      </c>
      <c r="K14" s="24">
        <v>173</v>
      </c>
      <c r="L14" s="61">
        <v>0</v>
      </c>
      <c r="M14" s="42"/>
      <c r="N14" s="22"/>
      <c r="O14" s="5"/>
      <c r="P14" s="22"/>
      <c r="Q14" s="6">
        <v>4</v>
      </c>
      <c r="R14" s="6">
        <v>720</v>
      </c>
      <c r="S14" s="7">
        <v>180</v>
      </c>
      <c r="T14" s="41">
        <v>3</v>
      </c>
      <c r="U14" s="8">
        <v>2</v>
      </c>
      <c r="V14" s="9">
        <v>182</v>
      </c>
    </row>
    <row r="16" spans="1:24" x14ac:dyDescent="0.3">
      <c r="Q16" s="37">
        <f>SUM(Q2:Q15)</f>
        <v>45</v>
      </c>
      <c r="R16" s="37">
        <f>SUM(R2:R15)</f>
        <v>8135</v>
      </c>
      <c r="S16" s="38">
        <f>SUM(R16/Q16)</f>
        <v>180.77777777777777</v>
      </c>
      <c r="T16" s="37">
        <f>SUM(T2:T15)</f>
        <v>45</v>
      </c>
      <c r="U16" s="37">
        <f>SUM(U2:U15)</f>
        <v>40</v>
      </c>
      <c r="V16" s="39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11:L11 N11 E11 B11:C11" name="Range1_13_2"/>
    <protectedRange algorithmName="SHA-512" hashValue="ON39YdpmFHfN9f47KpiRvqrKx0V9+erV1CNkpWzYhW/Qyc6aT8rEyCrvauWSYGZK2ia3o7vd3akF07acHAFpOA==" saltValue="yVW9XmDwTqEnmpSGai0KYg==" spinCount="100000" sqref="D11" name="Range1_1_4_3"/>
    <protectedRange algorithmName="SHA-512" hashValue="ON39YdpmFHfN9f47KpiRvqrKx0V9+erV1CNkpWzYhW/Qyc6aT8rEyCrvauWSYGZK2ia3o7vd3akF07acHAFpOA==" saltValue="yVW9XmDwTqEnmpSGai0KYg==" spinCount="100000" sqref="T11" name="Range1_3_5_4_3"/>
    <protectedRange algorithmName="SHA-512" hashValue="ON39YdpmFHfN9f47KpiRvqrKx0V9+erV1CNkpWzYhW/Qyc6aT8rEyCrvauWSYGZK2ia3o7vd3akF07acHAFpOA==" saltValue="yVW9XmDwTqEnmpSGai0KYg==" spinCount="100000" sqref="H12:L12 N12 B12:C12 E12" name="Range1_13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N13 E13 B13:C13 H13:L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B14:C14" name="Range1_13_3"/>
    <protectedRange algorithmName="SHA-512" hashValue="ON39YdpmFHfN9f47KpiRvqrKx0V9+erV1CNkpWzYhW/Qyc6aT8rEyCrvauWSYGZK2ia3o7vd3akF07acHAFpOA==" saltValue="yVW9XmDwTqEnmpSGai0KYg==" spinCount="100000" sqref="D14" name="Range1_1_4_2"/>
    <protectedRange algorithmName="SHA-512" hashValue="ON39YdpmFHfN9f47KpiRvqrKx0V9+erV1CNkpWzYhW/Qyc6aT8rEyCrvauWSYGZK2ia3o7vd3akF07acHAFpOA==" saltValue="yVW9XmDwTqEnmpSGai0KYg==" spinCount="100000" sqref="T14" name="Range1_3_5_4_2"/>
  </protectedRanges>
  <conditionalFormatting sqref="E11">
    <cfRule type="top10" dxfId="522" priority="23" rank="1"/>
  </conditionalFormatting>
  <conditionalFormatting sqref="E11:P11">
    <cfRule type="cellIs" dxfId="521" priority="22" operator="greaterThanOrEqual">
      <formula>200</formula>
    </cfRule>
  </conditionalFormatting>
  <conditionalFormatting sqref="G11">
    <cfRule type="top10" dxfId="520" priority="24" rank="1"/>
  </conditionalFormatting>
  <conditionalFormatting sqref="I11">
    <cfRule type="top10" dxfId="519" priority="25" rank="1"/>
  </conditionalFormatting>
  <conditionalFormatting sqref="K11">
    <cfRule type="top10" dxfId="518" priority="26" rank="1"/>
  </conditionalFormatting>
  <conditionalFormatting sqref="M11">
    <cfRule type="top10" dxfId="517" priority="27" rank="1"/>
  </conditionalFormatting>
  <conditionalFormatting sqref="O11">
    <cfRule type="top10" dxfId="516" priority="28" rank="1"/>
  </conditionalFormatting>
  <conditionalFormatting sqref="E12:P12">
    <cfRule type="cellIs" dxfId="515" priority="15" operator="greaterThanOrEqual">
      <formula>200</formula>
    </cfRule>
  </conditionalFormatting>
  <conditionalFormatting sqref="E12">
    <cfRule type="top10" dxfId="514" priority="16" rank="1"/>
  </conditionalFormatting>
  <conditionalFormatting sqref="G12">
    <cfRule type="top10" dxfId="513" priority="17" rank="1"/>
  </conditionalFormatting>
  <conditionalFormatting sqref="I12">
    <cfRule type="top10" dxfId="512" priority="18" rank="1"/>
  </conditionalFormatting>
  <conditionalFormatting sqref="K12">
    <cfRule type="top10" dxfId="511" priority="19" rank="1"/>
  </conditionalFormatting>
  <conditionalFormatting sqref="M12">
    <cfRule type="top10" dxfId="510" priority="20" rank="1"/>
  </conditionalFormatting>
  <conditionalFormatting sqref="O12">
    <cfRule type="top10" dxfId="509" priority="21" rank="1"/>
  </conditionalFormatting>
  <conditionalFormatting sqref="E13">
    <cfRule type="top10" dxfId="508" priority="9" rank="1"/>
  </conditionalFormatting>
  <conditionalFormatting sqref="E13:P13">
    <cfRule type="cellIs" dxfId="507" priority="8" operator="greaterThanOrEqual">
      <formula>200</formula>
    </cfRule>
  </conditionalFormatting>
  <conditionalFormatting sqref="G13">
    <cfRule type="top10" dxfId="506" priority="10" rank="1"/>
  </conditionalFormatting>
  <conditionalFormatting sqref="I13">
    <cfRule type="top10" dxfId="505" priority="11" rank="1"/>
  </conditionalFormatting>
  <conditionalFormatting sqref="K13">
    <cfRule type="top10" dxfId="504" priority="12" rank="1"/>
  </conditionalFormatting>
  <conditionalFormatting sqref="M13">
    <cfRule type="top10" dxfId="503" priority="13" rank="1"/>
  </conditionalFormatting>
  <conditionalFormatting sqref="O13">
    <cfRule type="top10" dxfId="502" priority="14" rank="1"/>
  </conditionalFormatting>
  <conditionalFormatting sqref="E14:P14">
    <cfRule type="cellIs" dxfId="501" priority="1" operator="greaterThanOrEqual">
      <formula>200</formula>
    </cfRule>
  </conditionalFormatting>
  <conditionalFormatting sqref="E14">
    <cfRule type="top10" dxfId="500" priority="2" rank="1"/>
  </conditionalFormatting>
  <conditionalFormatting sqref="G14">
    <cfRule type="top10" dxfId="499" priority="3" rank="1"/>
  </conditionalFormatting>
  <conditionalFormatting sqref="I14">
    <cfRule type="top10" dxfId="498" priority="4" rank="1"/>
  </conditionalFormatting>
  <conditionalFormatting sqref="K14">
    <cfRule type="top10" dxfId="497" priority="5" rank="1"/>
  </conditionalFormatting>
  <conditionalFormatting sqref="M14">
    <cfRule type="top10" dxfId="496" priority="6" rank="1"/>
  </conditionalFormatting>
  <conditionalFormatting sqref="O14">
    <cfRule type="top10" dxfId="495" priority="7" rank="1"/>
  </conditionalFormatting>
  <hyperlinks>
    <hyperlink ref="X1" location="'Kentucky 2025'!A1" display="Return to Rankings" xr:uid="{B3F7F10C-C693-4154-8BE1-9E38DEABDD5A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3416-C539-4956-8079-D3214011398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79</v>
      </c>
      <c r="C2" s="3">
        <v>45745</v>
      </c>
      <c r="D2" s="4" t="s">
        <v>56</v>
      </c>
      <c r="E2" s="5">
        <v>180</v>
      </c>
      <c r="F2" s="22">
        <v>0</v>
      </c>
      <c r="G2" s="24">
        <v>186</v>
      </c>
      <c r="H2" s="22">
        <v>1</v>
      </c>
      <c r="I2" s="5">
        <v>179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717</v>
      </c>
      <c r="S2" s="7">
        <v>179.25</v>
      </c>
      <c r="T2" s="41">
        <v>1</v>
      </c>
      <c r="U2" s="8">
        <v>2</v>
      </c>
      <c r="V2" s="9">
        <v>181.25</v>
      </c>
    </row>
    <row r="3" spans="1:24" x14ac:dyDescent="0.3">
      <c r="A3" s="1" t="s">
        <v>11</v>
      </c>
      <c r="B3" s="2" t="s">
        <v>79</v>
      </c>
      <c r="C3" s="3">
        <v>45829</v>
      </c>
      <c r="D3" s="4" t="s">
        <v>56</v>
      </c>
      <c r="E3" s="24">
        <v>192</v>
      </c>
      <c r="F3" s="22">
        <v>1</v>
      </c>
      <c r="G3" s="24">
        <v>188</v>
      </c>
      <c r="H3" s="22">
        <v>1</v>
      </c>
      <c r="I3" s="5">
        <v>188</v>
      </c>
      <c r="J3" s="22">
        <v>0</v>
      </c>
      <c r="K3" s="42">
        <v>183</v>
      </c>
      <c r="L3" s="22">
        <v>0</v>
      </c>
      <c r="M3" s="42"/>
      <c r="N3" s="22"/>
      <c r="O3" s="5"/>
      <c r="P3" s="22"/>
      <c r="Q3" s="6">
        <v>4</v>
      </c>
      <c r="R3" s="6">
        <v>751</v>
      </c>
      <c r="S3" s="7">
        <v>187.75</v>
      </c>
      <c r="T3" s="41">
        <v>2</v>
      </c>
      <c r="U3" s="8">
        <v>2</v>
      </c>
      <c r="V3" s="9">
        <v>189.75</v>
      </c>
    </row>
    <row r="5" spans="1:24" x14ac:dyDescent="0.3">
      <c r="Q5" s="37">
        <f>SUM(Q2:Q4)</f>
        <v>8</v>
      </c>
      <c r="R5" s="37">
        <f>SUM(R2:R4)</f>
        <v>1468</v>
      </c>
      <c r="S5" s="38">
        <f>SUM(R5/Q5)</f>
        <v>183.5</v>
      </c>
      <c r="T5" s="37">
        <f>SUM(T2:T4)</f>
        <v>3</v>
      </c>
      <c r="U5" s="37">
        <f>SUM(U2:U4)</f>
        <v>4</v>
      </c>
      <c r="V5" s="39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E7B312D-E63C-4C47-9858-8FEDFB2925EE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D3F7-6DF4-4CDE-A4C6-4898DA37AF1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88" t="s">
        <v>11</v>
      </c>
      <c r="B2" s="89" t="s">
        <v>188</v>
      </c>
      <c r="C2" s="90">
        <v>45907</v>
      </c>
      <c r="D2" s="91" t="s">
        <v>40</v>
      </c>
      <c r="E2" s="98">
        <v>186</v>
      </c>
      <c r="F2" s="93">
        <v>1</v>
      </c>
      <c r="G2" s="98">
        <v>191</v>
      </c>
      <c r="H2" s="93"/>
      <c r="I2" s="92">
        <v>190</v>
      </c>
      <c r="J2" s="93"/>
      <c r="K2" s="99">
        <v>196</v>
      </c>
      <c r="L2" s="93">
        <v>2</v>
      </c>
      <c r="M2" s="99">
        <v>189</v>
      </c>
      <c r="N2" s="93">
        <v>2</v>
      </c>
      <c r="O2" s="92">
        <v>188</v>
      </c>
      <c r="P2" s="93"/>
      <c r="Q2" s="94">
        <v>6</v>
      </c>
      <c r="R2" s="94">
        <v>1140</v>
      </c>
      <c r="S2" s="95">
        <v>190</v>
      </c>
      <c r="T2" s="37">
        <v>5</v>
      </c>
      <c r="U2" s="96">
        <v>4</v>
      </c>
      <c r="V2" s="97">
        <v>194</v>
      </c>
    </row>
    <row r="4" spans="1:24" x14ac:dyDescent="0.3">
      <c r="Q4" s="37">
        <f>SUM(Q2:Q3)</f>
        <v>6</v>
      </c>
      <c r="R4" s="37">
        <f>SUM(R2:R3)</f>
        <v>1140</v>
      </c>
      <c r="S4" s="38">
        <f>SUM(R4/Q4)</f>
        <v>190</v>
      </c>
      <c r="T4" s="37">
        <f>SUM(T2:T3)</f>
        <v>5</v>
      </c>
      <c r="U4" s="37">
        <f>SUM(U2:U3)</f>
        <v>4</v>
      </c>
      <c r="V4" s="39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 B2:C2 H2:L2 N2:O2" name="Range1_9_2"/>
    <protectedRange sqref="D2" name="Range1_1_6_1"/>
    <protectedRange sqref="T2" name="Range1_3_5_5_1"/>
  </protectedRanges>
  <conditionalFormatting sqref="E2">
    <cfRule type="top10" dxfId="494" priority="7" rank="1"/>
  </conditionalFormatting>
  <conditionalFormatting sqref="G2">
    <cfRule type="top10" dxfId="493" priority="6" rank="1"/>
  </conditionalFormatting>
  <conditionalFormatting sqref="I2">
    <cfRule type="top10" dxfId="492" priority="5" rank="1"/>
  </conditionalFormatting>
  <conditionalFormatting sqref="K2">
    <cfRule type="top10" dxfId="491" priority="4" rank="1"/>
  </conditionalFormatting>
  <conditionalFormatting sqref="M2">
    <cfRule type="top10" dxfId="490" priority="3" rank="1"/>
  </conditionalFormatting>
  <conditionalFormatting sqref="O2">
    <cfRule type="top10" dxfId="489" priority="2" rank="1"/>
  </conditionalFormatting>
  <conditionalFormatting sqref="E2:P2">
    <cfRule type="cellIs" dxfId="488" priority="1" operator="greaterThanOrEqual">
      <formula>200</formula>
    </cfRule>
  </conditionalFormatting>
  <hyperlinks>
    <hyperlink ref="X1" location="'Kentucky 2025'!A1" display="Return to Rankings" xr:uid="{C0040C7A-4063-42BF-ABD3-437FD63AAB08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6B88-78CB-420C-B3DF-51573D092C15}">
  <dimension ref="A1:X25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96</v>
      </c>
      <c r="C2" s="3">
        <v>45766</v>
      </c>
      <c r="D2" s="4" t="s">
        <v>56</v>
      </c>
      <c r="E2" s="5">
        <v>178</v>
      </c>
      <c r="F2" s="22">
        <v>0</v>
      </c>
      <c r="G2" s="24">
        <v>179</v>
      </c>
      <c r="H2" s="22">
        <v>1</v>
      </c>
      <c r="I2" s="5">
        <v>177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718</v>
      </c>
      <c r="S2" s="7">
        <v>179.5</v>
      </c>
      <c r="T2" s="41">
        <v>2</v>
      </c>
      <c r="U2" s="8">
        <v>2</v>
      </c>
      <c r="V2" s="9">
        <v>181.5</v>
      </c>
    </row>
    <row r="3" spans="1:24" x14ac:dyDescent="0.3">
      <c r="A3" s="1" t="s">
        <v>11</v>
      </c>
      <c r="B3" s="2" t="s">
        <v>96</v>
      </c>
      <c r="C3" s="3">
        <v>45808</v>
      </c>
      <c r="D3" s="4" t="s">
        <v>56</v>
      </c>
      <c r="E3" s="24">
        <v>190</v>
      </c>
      <c r="F3" s="61">
        <v>1</v>
      </c>
      <c r="G3" s="24">
        <v>194</v>
      </c>
      <c r="H3" s="61">
        <v>4</v>
      </c>
      <c r="I3" s="61">
        <v>191</v>
      </c>
      <c r="J3" s="61">
        <v>0</v>
      </c>
      <c r="K3" s="24">
        <v>181</v>
      </c>
      <c r="L3" s="61">
        <v>0</v>
      </c>
      <c r="M3" s="42"/>
      <c r="N3" s="22"/>
      <c r="O3" s="5"/>
      <c r="P3" s="22"/>
      <c r="Q3" s="6">
        <v>4</v>
      </c>
      <c r="R3" s="6">
        <v>756</v>
      </c>
      <c r="S3" s="7">
        <v>189</v>
      </c>
      <c r="T3" s="41">
        <v>5</v>
      </c>
      <c r="U3" s="8">
        <v>3</v>
      </c>
      <c r="V3" s="9">
        <v>187.25</v>
      </c>
    </row>
    <row r="4" spans="1:24" x14ac:dyDescent="0.3">
      <c r="A4" s="1" t="s">
        <v>11</v>
      </c>
      <c r="B4" s="2" t="s">
        <v>96</v>
      </c>
      <c r="C4" s="3">
        <v>45829</v>
      </c>
      <c r="D4" s="4" t="s">
        <v>56</v>
      </c>
      <c r="E4" s="24">
        <v>190</v>
      </c>
      <c r="F4" s="22">
        <v>2</v>
      </c>
      <c r="G4" s="24">
        <v>191</v>
      </c>
      <c r="H4" s="22">
        <v>2</v>
      </c>
      <c r="I4" s="5">
        <v>192</v>
      </c>
      <c r="J4" s="22">
        <v>1</v>
      </c>
      <c r="K4" s="42">
        <v>189</v>
      </c>
      <c r="L4" s="22">
        <v>2</v>
      </c>
      <c r="M4" s="42"/>
      <c r="N4" s="22"/>
      <c r="O4" s="5"/>
      <c r="P4" s="22"/>
      <c r="Q4" s="6">
        <v>4</v>
      </c>
      <c r="R4" s="6">
        <v>762</v>
      </c>
      <c r="S4" s="7">
        <v>190.5</v>
      </c>
      <c r="T4" s="41">
        <v>7</v>
      </c>
      <c r="U4" s="8">
        <v>3</v>
      </c>
      <c r="V4" s="9">
        <v>193.5</v>
      </c>
    </row>
    <row r="5" spans="1:24" x14ac:dyDescent="0.3">
      <c r="A5" s="1" t="s">
        <v>11</v>
      </c>
      <c r="B5" s="2" t="s">
        <v>96</v>
      </c>
      <c r="C5" s="3">
        <v>45872</v>
      </c>
      <c r="D5" s="4" t="s">
        <v>70</v>
      </c>
      <c r="E5" s="5">
        <v>188</v>
      </c>
      <c r="F5" s="22">
        <v>1</v>
      </c>
      <c r="G5" s="24">
        <v>191</v>
      </c>
      <c r="H5" s="22">
        <v>0</v>
      </c>
      <c r="I5" s="5">
        <v>190</v>
      </c>
      <c r="J5" s="22">
        <v>0</v>
      </c>
      <c r="K5" s="5">
        <v>194</v>
      </c>
      <c r="L5" s="22">
        <v>0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41">
        <v>1</v>
      </c>
      <c r="U5" s="8">
        <v>2</v>
      </c>
      <c r="V5" s="9">
        <v>192.75</v>
      </c>
    </row>
    <row r="6" spans="1:24" x14ac:dyDescent="0.3">
      <c r="A6" s="1" t="s">
        <v>11</v>
      </c>
      <c r="B6" s="2" t="s">
        <v>96</v>
      </c>
      <c r="C6" s="3">
        <v>45878</v>
      </c>
      <c r="D6" s="4" t="s">
        <v>56</v>
      </c>
      <c r="E6" s="5">
        <v>199</v>
      </c>
      <c r="F6" s="22">
        <v>4</v>
      </c>
      <c r="G6" s="24">
        <v>191</v>
      </c>
      <c r="H6" s="22">
        <v>0</v>
      </c>
      <c r="I6" s="5">
        <v>186</v>
      </c>
      <c r="J6" s="22">
        <v>0</v>
      </c>
      <c r="K6" s="5">
        <v>194.001</v>
      </c>
      <c r="L6" s="22">
        <v>1</v>
      </c>
      <c r="M6" s="5"/>
      <c r="N6" s="22"/>
      <c r="O6" s="5"/>
      <c r="P6" s="22"/>
      <c r="Q6" s="6">
        <v>4</v>
      </c>
      <c r="R6" s="6">
        <v>770</v>
      </c>
      <c r="S6" s="7">
        <v>192.5</v>
      </c>
      <c r="T6" s="41">
        <v>5</v>
      </c>
      <c r="U6" s="8">
        <v>8</v>
      </c>
      <c r="V6" s="9">
        <v>200.5</v>
      </c>
    </row>
    <row r="7" spans="1:24" x14ac:dyDescent="0.3">
      <c r="A7" s="1" t="s">
        <v>11</v>
      </c>
      <c r="B7" s="2" t="s">
        <v>96</v>
      </c>
      <c r="C7" s="3">
        <v>45882</v>
      </c>
      <c r="D7" s="4" t="s">
        <v>88</v>
      </c>
      <c r="E7" s="5">
        <v>194</v>
      </c>
      <c r="F7" s="22">
        <v>4</v>
      </c>
      <c r="G7" s="24">
        <v>187</v>
      </c>
      <c r="H7" s="22">
        <v>4</v>
      </c>
      <c r="I7" s="5">
        <v>196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41">
        <v>11</v>
      </c>
      <c r="U7" s="8">
        <v>6</v>
      </c>
      <c r="V7" s="9">
        <v>198.33333333333334</v>
      </c>
    </row>
    <row r="8" spans="1:24" x14ac:dyDescent="0.3">
      <c r="A8" s="1" t="s">
        <v>11</v>
      </c>
      <c r="B8" s="2" t="s">
        <v>96</v>
      </c>
      <c r="C8" s="3">
        <v>45907</v>
      </c>
      <c r="D8" s="4" t="s">
        <v>40</v>
      </c>
      <c r="E8" s="5">
        <v>191</v>
      </c>
      <c r="F8" s="22">
        <v>1</v>
      </c>
      <c r="G8" s="24">
        <v>194</v>
      </c>
      <c r="H8" s="22">
        <v>5</v>
      </c>
      <c r="I8" s="5">
        <v>192</v>
      </c>
      <c r="J8" s="22">
        <v>1</v>
      </c>
      <c r="K8" s="5">
        <v>197</v>
      </c>
      <c r="L8" s="22">
        <v>2</v>
      </c>
      <c r="M8" s="5">
        <v>193</v>
      </c>
      <c r="N8" s="22">
        <v>2</v>
      </c>
      <c r="O8" s="5">
        <v>195</v>
      </c>
      <c r="P8" s="22">
        <v>2</v>
      </c>
      <c r="Q8" s="6">
        <v>6</v>
      </c>
      <c r="R8" s="6">
        <v>1162</v>
      </c>
      <c r="S8" s="7">
        <v>193.66666666666666</v>
      </c>
      <c r="T8" s="41">
        <v>13</v>
      </c>
      <c r="U8" s="8">
        <v>4</v>
      </c>
      <c r="V8" s="9">
        <v>197.66666666666666</v>
      </c>
    </row>
    <row r="9" spans="1:24" x14ac:dyDescent="0.3">
      <c r="A9" s="1" t="s">
        <v>11</v>
      </c>
      <c r="B9" s="2" t="s">
        <v>96</v>
      </c>
      <c r="C9" s="3">
        <v>45910</v>
      </c>
      <c r="D9" s="4" t="s">
        <v>88</v>
      </c>
      <c r="E9" s="5">
        <v>192</v>
      </c>
      <c r="F9" s="22">
        <v>2</v>
      </c>
      <c r="G9" s="24">
        <v>196</v>
      </c>
      <c r="H9" s="22">
        <v>1</v>
      </c>
      <c r="I9" s="5">
        <v>194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1">
        <v>7</v>
      </c>
      <c r="U9" s="8">
        <v>6</v>
      </c>
      <c r="V9" s="9">
        <v>200</v>
      </c>
    </row>
    <row r="10" spans="1:24" x14ac:dyDescent="0.3">
      <c r="A10" s="1" t="s">
        <v>11</v>
      </c>
      <c r="B10" s="2" t="s">
        <v>96</v>
      </c>
      <c r="C10" s="3">
        <v>45920</v>
      </c>
      <c r="D10" s="4" t="s">
        <v>56</v>
      </c>
      <c r="E10" s="61">
        <v>196</v>
      </c>
      <c r="F10" s="61">
        <v>4</v>
      </c>
      <c r="G10" s="24">
        <v>192</v>
      </c>
      <c r="H10" s="61">
        <v>2</v>
      </c>
      <c r="I10" s="61">
        <v>191</v>
      </c>
      <c r="J10" s="61">
        <v>2</v>
      </c>
      <c r="K10" s="61">
        <v>193</v>
      </c>
      <c r="L10" s="61">
        <v>0</v>
      </c>
      <c r="M10" s="5"/>
      <c r="N10" s="22"/>
      <c r="O10" s="5"/>
      <c r="P10" s="22"/>
      <c r="Q10" s="6">
        <v>4</v>
      </c>
      <c r="R10" s="6">
        <v>772</v>
      </c>
      <c r="S10" s="7">
        <v>193</v>
      </c>
      <c r="T10" s="41">
        <v>8</v>
      </c>
      <c r="U10" s="8">
        <v>2</v>
      </c>
      <c r="V10" s="9">
        <v>195</v>
      </c>
    </row>
    <row r="11" spans="1:24" x14ac:dyDescent="0.3">
      <c r="A11" s="1" t="s">
        <v>11</v>
      </c>
      <c r="B11" s="2" t="s">
        <v>96</v>
      </c>
      <c r="C11" s="3">
        <v>45935</v>
      </c>
      <c r="D11" s="4" t="s">
        <v>70</v>
      </c>
      <c r="E11" s="24">
        <v>183</v>
      </c>
      <c r="F11" s="22">
        <v>0</v>
      </c>
      <c r="G11" s="24">
        <v>188</v>
      </c>
      <c r="H11" s="22">
        <v>2</v>
      </c>
      <c r="I11" s="5">
        <v>193</v>
      </c>
      <c r="J11" s="22">
        <v>1</v>
      </c>
      <c r="K11" s="42">
        <v>191</v>
      </c>
      <c r="L11" s="22">
        <v>0</v>
      </c>
      <c r="M11" s="42"/>
      <c r="N11" s="22"/>
      <c r="O11" s="5"/>
      <c r="P11" s="22"/>
      <c r="Q11" s="6">
        <v>4</v>
      </c>
      <c r="R11" s="6">
        <v>755</v>
      </c>
      <c r="S11" s="7">
        <v>188.75</v>
      </c>
      <c r="T11" s="41">
        <v>3</v>
      </c>
      <c r="U11" s="8">
        <v>2</v>
      </c>
      <c r="V11" s="9">
        <v>190.75</v>
      </c>
    </row>
    <row r="12" spans="1:24" x14ac:dyDescent="0.3">
      <c r="A12" s="1" t="s">
        <v>11</v>
      </c>
      <c r="B12" s="2" t="s">
        <v>96</v>
      </c>
      <c r="C12" s="3">
        <v>45963</v>
      </c>
      <c r="D12" s="4" t="s">
        <v>70</v>
      </c>
      <c r="E12" s="24">
        <v>192</v>
      </c>
      <c r="F12" s="22">
        <v>3</v>
      </c>
      <c r="G12" s="24">
        <v>195</v>
      </c>
      <c r="H12" s="22">
        <v>3</v>
      </c>
      <c r="I12" s="5">
        <v>192</v>
      </c>
      <c r="J12" s="22">
        <v>3</v>
      </c>
      <c r="K12" s="42">
        <v>195</v>
      </c>
      <c r="L12" s="22">
        <v>1</v>
      </c>
      <c r="M12" s="42"/>
      <c r="N12" s="22"/>
      <c r="O12" s="5"/>
      <c r="P12" s="22"/>
      <c r="Q12" s="6">
        <v>4</v>
      </c>
      <c r="R12" s="6">
        <v>774</v>
      </c>
      <c r="S12" s="7">
        <v>193.5</v>
      </c>
      <c r="T12" s="41">
        <v>10</v>
      </c>
      <c r="U12" s="8">
        <v>5</v>
      </c>
      <c r="V12" s="9">
        <v>198.5</v>
      </c>
    </row>
    <row r="13" spans="1:24" x14ac:dyDescent="0.3">
      <c r="A13" s="47" t="s">
        <v>12</v>
      </c>
      <c r="B13" s="2" t="s">
        <v>96</v>
      </c>
      <c r="C13" s="3">
        <v>45966</v>
      </c>
      <c r="D13" s="100" t="s">
        <v>88</v>
      </c>
      <c r="E13" s="24">
        <v>187</v>
      </c>
      <c r="F13" s="61">
        <v>1</v>
      </c>
      <c r="G13" s="24">
        <v>187</v>
      </c>
      <c r="H13" s="61">
        <v>1</v>
      </c>
      <c r="I13" s="61">
        <v>187</v>
      </c>
      <c r="J13" s="61">
        <v>2</v>
      </c>
      <c r="K13" s="24"/>
      <c r="L13" s="61"/>
      <c r="M13" s="42"/>
      <c r="N13" s="22"/>
      <c r="O13" s="5"/>
      <c r="P13" s="22"/>
      <c r="Q13" s="8">
        <v>3</v>
      </c>
      <c r="R13" s="8">
        <v>561</v>
      </c>
      <c r="S13" s="7">
        <v>187</v>
      </c>
      <c r="T13" s="41">
        <v>4</v>
      </c>
      <c r="U13" s="8">
        <v>4</v>
      </c>
      <c r="V13" s="7">
        <v>191</v>
      </c>
    </row>
    <row r="15" spans="1:24" x14ac:dyDescent="0.3">
      <c r="Q15" s="37">
        <f>SUM(Q2:Q14)</f>
        <v>47</v>
      </c>
      <c r="R15" s="37">
        <f>SUM(R2:R14)</f>
        <v>8952</v>
      </c>
      <c r="S15" s="38">
        <f>SUM(R15/Q15)</f>
        <v>190.46808510638297</v>
      </c>
      <c r="T15" s="37">
        <f>SUM(T2:T14)</f>
        <v>76</v>
      </c>
      <c r="U15" s="37">
        <f>SUM(U2:U14)</f>
        <v>47</v>
      </c>
      <c r="V15" s="39">
        <f>SUM(S15+U15)</f>
        <v>237.46808510638297</v>
      </c>
    </row>
    <row r="18" spans="1:22" x14ac:dyDescent="0.3">
      <c r="A18" s="25" t="s">
        <v>1</v>
      </c>
      <c r="B18" s="26" t="s">
        <v>2</v>
      </c>
      <c r="C18" s="27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3">
      <c r="A19" s="1" t="s">
        <v>15</v>
      </c>
      <c r="B19" s="2" t="s">
        <v>96</v>
      </c>
      <c r="C19" s="3">
        <v>45857</v>
      </c>
      <c r="D19" s="4" t="s">
        <v>56</v>
      </c>
      <c r="E19" s="5">
        <v>186</v>
      </c>
      <c r="F19" s="22">
        <v>3</v>
      </c>
      <c r="G19" s="5">
        <v>187</v>
      </c>
      <c r="H19" s="22">
        <v>2</v>
      </c>
      <c r="I19" s="5">
        <v>190</v>
      </c>
      <c r="J19" s="22">
        <v>0</v>
      </c>
      <c r="K19" s="5">
        <v>192</v>
      </c>
      <c r="L19" s="22">
        <v>1</v>
      </c>
      <c r="M19" s="5">
        <v>189</v>
      </c>
      <c r="N19" s="22">
        <v>1</v>
      </c>
      <c r="O19" s="5">
        <v>186</v>
      </c>
      <c r="P19" s="22">
        <v>3</v>
      </c>
      <c r="Q19" s="6">
        <v>6</v>
      </c>
      <c r="R19" s="6">
        <v>1130</v>
      </c>
      <c r="S19" s="7">
        <v>188.33333333333334</v>
      </c>
      <c r="T19" s="41">
        <v>10</v>
      </c>
      <c r="U19" s="8">
        <v>4</v>
      </c>
      <c r="V19" s="9">
        <v>192.33333333333334</v>
      </c>
    </row>
    <row r="20" spans="1:22" x14ac:dyDescent="0.3">
      <c r="A20" s="1" t="s">
        <v>15</v>
      </c>
      <c r="B20" s="2" t="s">
        <v>96</v>
      </c>
      <c r="C20" s="3">
        <v>45864</v>
      </c>
      <c r="D20" s="4" t="s">
        <v>56</v>
      </c>
      <c r="E20" s="5">
        <v>189</v>
      </c>
      <c r="F20" s="22">
        <v>0</v>
      </c>
      <c r="G20" s="5">
        <v>189</v>
      </c>
      <c r="H20" s="22">
        <v>1</v>
      </c>
      <c r="I20" s="5">
        <v>189</v>
      </c>
      <c r="J20" s="22">
        <v>0</v>
      </c>
      <c r="K20" s="5">
        <v>193</v>
      </c>
      <c r="L20" s="22">
        <v>5</v>
      </c>
      <c r="M20" s="5"/>
      <c r="N20" s="22"/>
      <c r="O20" s="5"/>
      <c r="P20" s="22"/>
      <c r="Q20" s="6">
        <v>4</v>
      </c>
      <c r="R20" s="6">
        <v>760</v>
      </c>
      <c r="S20" s="7">
        <v>190</v>
      </c>
      <c r="T20" s="41">
        <v>6</v>
      </c>
      <c r="U20" s="8">
        <v>2</v>
      </c>
      <c r="V20" s="9">
        <v>192</v>
      </c>
    </row>
    <row r="21" spans="1:22" x14ac:dyDescent="0.3">
      <c r="A21" s="1" t="s">
        <v>15</v>
      </c>
      <c r="B21" s="2" t="s">
        <v>96</v>
      </c>
      <c r="C21" s="3">
        <v>45885</v>
      </c>
      <c r="D21" s="4" t="s">
        <v>56</v>
      </c>
      <c r="E21" s="5">
        <v>197</v>
      </c>
      <c r="F21" s="22">
        <v>4</v>
      </c>
      <c r="G21" s="5">
        <v>197</v>
      </c>
      <c r="H21" s="22">
        <v>4</v>
      </c>
      <c r="I21" s="5">
        <v>185</v>
      </c>
      <c r="J21" s="22">
        <v>0</v>
      </c>
      <c r="K21" s="5">
        <v>195.001</v>
      </c>
      <c r="L21" s="22">
        <v>5</v>
      </c>
      <c r="M21" s="5"/>
      <c r="N21" s="22"/>
      <c r="O21" s="5"/>
      <c r="P21" s="22"/>
      <c r="Q21" s="6">
        <v>4</v>
      </c>
      <c r="R21" s="6">
        <v>774</v>
      </c>
      <c r="S21" s="7">
        <v>193.5</v>
      </c>
      <c r="T21" s="41">
        <v>13</v>
      </c>
      <c r="U21" s="8">
        <v>7</v>
      </c>
      <c r="V21" s="9">
        <v>200.5</v>
      </c>
    </row>
    <row r="22" spans="1:22" x14ac:dyDescent="0.3">
      <c r="A22" s="1" t="s">
        <v>201</v>
      </c>
      <c r="B22" s="2" t="s">
        <v>96</v>
      </c>
      <c r="C22" s="3">
        <v>45938</v>
      </c>
      <c r="D22" s="4" t="s">
        <v>88</v>
      </c>
      <c r="E22" s="5">
        <v>192</v>
      </c>
      <c r="F22" s="22">
        <v>2</v>
      </c>
      <c r="G22" s="5">
        <v>197</v>
      </c>
      <c r="H22" s="22">
        <v>2</v>
      </c>
      <c r="I22" s="5">
        <v>193.001</v>
      </c>
      <c r="J22" s="22">
        <v>3</v>
      </c>
      <c r="K22" s="5"/>
      <c r="L22" s="22"/>
      <c r="M22" s="5"/>
      <c r="N22" s="22"/>
      <c r="O22" s="5"/>
      <c r="P22" s="22"/>
      <c r="Q22" s="6">
        <v>3</v>
      </c>
      <c r="R22" s="6">
        <v>582.00099999999998</v>
      </c>
      <c r="S22" s="7">
        <v>194.00033333333332</v>
      </c>
      <c r="T22" s="41">
        <v>7</v>
      </c>
      <c r="U22" s="8">
        <v>6</v>
      </c>
      <c r="V22" s="9">
        <v>200.00033333333332</v>
      </c>
    </row>
    <row r="23" spans="1:22" x14ac:dyDescent="0.3">
      <c r="A23" s="1" t="s">
        <v>15</v>
      </c>
      <c r="B23" s="2" t="s">
        <v>96</v>
      </c>
      <c r="C23" s="3">
        <v>45948</v>
      </c>
      <c r="D23" s="4" t="s">
        <v>56</v>
      </c>
      <c r="E23" s="24">
        <v>193</v>
      </c>
      <c r="F23" s="84">
        <v>1</v>
      </c>
      <c r="G23" s="24">
        <v>186</v>
      </c>
      <c r="H23" s="84">
        <v>0</v>
      </c>
      <c r="I23" s="24">
        <v>192</v>
      </c>
      <c r="J23" s="84">
        <v>2</v>
      </c>
      <c r="K23" s="84">
        <v>191</v>
      </c>
      <c r="L23" s="84">
        <v>1</v>
      </c>
      <c r="M23" s="5"/>
      <c r="N23" s="22"/>
      <c r="O23" s="5"/>
      <c r="P23" s="22"/>
      <c r="Q23" s="6">
        <v>4</v>
      </c>
      <c r="R23" s="6">
        <v>762</v>
      </c>
      <c r="S23" s="7">
        <v>190.5</v>
      </c>
      <c r="T23" s="41">
        <v>4</v>
      </c>
      <c r="U23" s="8">
        <v>2</v>
      </c>
      <c r="V23" s="9">
        <v>192.5</v>
      </c>
    </row>
    <row r="25" spans="1:22" x14ac:dyDescent="0.3">
      <c r="Q25" s="37">
        <f>SUM(Q19:Q24)</f>
        <v>21</v>
      </c>
      <c r="R25" s="37">
        <f>SUM(R19:R24)</f>
        <v>4008.0010000000002</v>
      </c>
      <c r="S25" s="38">
        <f>SUM(R25/Q25)</f>
        <v>190.85719047619048</v>
      </c>
      <c r="T25" s="37">
        <f>SUM(T19:T24)</f>
        <v>40</v>
      </c>
      <c r="U25" s="37">
        <f>SUM(U19:U24)</f>
        <v>21</v>
      </c>
      <c r="V25" s="39">
        <f>SUM(S25+U25)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 B18" name="Range1_2_1_1"/>
    <protectedRange sqref="E8 B8:C8 H8:L8 N8:O8" name="Range1_9_2"/>
    <protectedRange sqref="D8" name="Range1_1_6_1"/>
    <protectedRange sqref="T8" name="Range1_3_5_5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3"/>
    <protectedRange algorithmName="SHA-512" hashValue="ON39YdpmFHfN9f47KpiRvqrKx0V9+erV1CNkpWzYhW/Qyc6aT8rEyCrvauWSYGZK2ia3o7vd3akF07acHAFpOA==" saltValue="yVW9XmDwTqEnmpSGai0KYg==" spinCount="100000" sqref="E9 G9:O9" name="Range1_33_1_9"/>
    <protectedRange algorithmName="SHA-512" hashValue="ON39YdpmFHfN9f47KpiRvqrKx0V9+erV1CNkpWzYhW/Qyc6aT8rEyCrvauWSYGZK2ia3o7vd3akF07acHAFpOA==" saltValue="yVW9XmDwTqEnmpSGai0KYg==" spinCount="100000" sqref="T9" name="Range1_3_5_4_3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E10 G10:O10" name="Range1_33_1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E11 B11:C11 H11:L11 N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G11 M11 O11" name="Range1_33_1_2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B22:C22" name="Range1_12"/>
    <protectedRange algorithmName="SHA-512" hashValue="ON39YdpmFHfN9f47KpiRvqrKx0V9+erV1CNkpWzYhW/Qyc6aT8rEyCrvauWSYGZK2ia3o7vd3akF07acHAFpOA==" saltValue="yVW9XmDwTqEnmpSGai0KYg==" spinCount="100000" sqref="D22" name="Range1_1_3"/>
    <protectedRange algorithmName="SHA-512" hashValue="ON39YdpmFHfN9f47KpiRvqrKx0V9+erV1CNkpWzYhW/Qyc6aT8rEyCrvauWSYGZK2ia3o7vd3akF07acHAFpOA==" saltValue="yVW9XmDwTqEnmpSGai0KYg==" spinCount="100000" sqref="T22 E22:P22" name="Range1_3_5_3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1"/>
    <protectedRange algorithmName="SHA-512" hashValue="ON39YdpmFHfN9f47KpiRvqrKx0V9+erV1CNkpWzYhW/Qyc6aT8rEyCrvauWSYGZK2ia3o7vd3akF07acHAFpOA==" saltValue="yVW9XmDwTqEnmpSGai0KYg==" spinCount="100000" sqref="T23 E23:P23" name="Range1_3_5_3_1"/>
    <protectedRange algorithmName="SHA-512" hashValue="ON39YdpmFHfN9f47KpiRvqrKx0V9+erV1CNkpWzYhW/Qyc6aT8rEyCrvauWSYGZK2ia3o7vd3akF07acHAFpOA==" saltValue="yVW9XmDwTqEnmpSGai0KYg==" spinCount="100000" sqref="B12:C12" name="Range1_6_1"/>
    <protectedRange algorithmName="SHA-512" hashValue="ON39YdpmFHfN9f47KpiRvqrKx0V9+erV1CNkpWzYhW/Qyc6aT8rEyCrvauWSYGZK2ia3o7vd3akF07acHAFpOA==" saltValue="yVW9XmDwTqEnmpSGai0KYg==" spinCount="100000" sqref="D12" name="Range1_1_6_2"/>
    <protectedRange algorithmName="SHA-512" hashValue="ON39YdpmFHfN9f47KpiRvqrKx0V9+erV1CNkpWzYhW/Qyc6aT8rEyCrvauWSYGZK2ia3o7vd3akF07acHAFpOA==" saltValue="yVW9XmDwTqEnmpSGai0KYg==" spinCount="100000" sqref="E12 H12:L12 N12" name="Range1_1_2_19_1_1_1"/>
    <protectedRange algorithmName="SHA-512" hashValue="ON39YdpmFHfN9f47KpiRvqrKx0V9+erV1CNkpWzYhW/Qyc6aT8rEyCrvauWSYGZK2ia3o7vd3akF07acHAFpOA==" saltValue="yVW9XmDwTqEnmpSGai0KYg==" spinCount="100000" sqref="T12" name="Range1_3_5_5_2"/>
    <protectedRange algorithmName="SHA-512" hashValue="ON39YdpmFHfN9f47KpiRvqrKx0V9+erV1CNkpWzYhW/Qyc6aT8rEyCrvauWSYGZK2ia3o7vd3akF07acHAFpOA==" saltValue="yVW9XmDwTqEnmpSGai0KYg==" spinCount="100000" sqref="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T13" name="Range1_3_5_4_1"/>
  </protectedRanges>
  <conditionalFormatting sqref="E8">
    <cfRule type="top10" dxfId="487" priority="58" rank="1"/>
  </conditionalFormatting>
  <conditionalFormatting sqref="G8">
    <cfRule type="top10" dxfId="486" priority="57" rank="1"/>
  </conditionalFormatting>
  <conditionalFormatting sqref="I8">
    <cfRule type="top10" dxfId="485" priority="56" rank="1"/>
  </conditionalFormatting>
  <conditionalFormatting sqref="K8">
    <cfRule type="top10" dxfId="484" priority="55" rank="1"/>
  </conditionalFormatting>
  <conditionalFormatting sqref="M8">
    <cfRule type="top10" dxfId="483" priority="54" rank="1"/>
  </conditionalFormatting>
  <conditionalFormatting sqref="O8">
    <cfRule type="top10" dxfId="482" priority="53" rank="1"/>
  </conditionalFormatting>
  <conditionalFormatting sqref="E8:P8">
    <cfRule type="cellIs" dxfId="481" priority="52" operator="greaterThanOrEqual">
      <formula>200</formula>
    </cfRule>
  </conditionalFormatting>
  <conditionalFormatting sqref="E9">
    <cfRule type="top10" dxfId="480" priority="46" rank="1"/>
  </conditionalFormatting>
  <conditionalFormatting sqref="E9:P9">
    <cfRule type="cellIs" dxfId="479" priority="45" operator="greaterThanOrEqual">
      <formula>200</formula>
    </cfRule>
  </conditionalFormatting>
  <conditionalFormatting sqref="G9">
    <cfRule type="top10" dxfId="478" priority="47" rank="1"/>
  </conditionalFormatting>
  <conditionalFormatting sqref="I9">
    <cfRule type="top10" dxfId="477" priority="48" rank="1"/>
  </conditionalFormatting>
  <conditionalFormatting sqref="K9">
    <cfRule type="top10" dxfId="476" priority="49" rank="1"/>
  </conditionalFormatting>
  <conditionalFormatting sqref="M9">
    <cfRule type="top10" dxfId="475" priority="50" rank="1"/>
  </conditionalFormatting>
  <conditionalFormatting sqref="O9">
    <cfRule type="top10" dxfId="474" priority="51" rank="1"/>
  </conditionalFormatting>
  <conditionalFormatting sqref="E10:P10">
    <cfRule type="cellIs" dxfId="473" priority="38" operator="greaterThanOrEqual">
      <formula>200</formula>
    </cfRule>
  </conditionalFormatting>
  <conditionalFormatting sqref="E10">
    <cfRule type="top10" dxfId="472" priority="39" rank="1"/>
  </conditionalFormatting>
  <conditionalFormatting sqref="G10">
    <cfRule type="top10" dxfId="471" priority="40" rank="1"/>
  </conditionalFormatting>
  <conditionalFormatting sqref="I10">
    <cfRule type="top10" dxfId="470" priority="41" rank="1"/>
  </conditionalFormatting>
  <conditionalFormatting sqref="K10">
    <cfRule type="top10" dxfId="469" priority="42" rank="1"/>
  </conditionalFormatting>
  <conditionalFormatting sqref="M10">
    <cfRule type="top10" dxfId="468" priority="43" rank="1"/>
  </conditionalFormatting>
  <conditionalFormatting sqref="O10">
    <cfRule type="top10" dxfId="467" priority="44" rank="1"/>
  </conditionalFormatting>
  <conditionalFormatting sqref="E11">
    <cfRule type="top10" dxfId="466" priority="37" rank="1"/>
  </conditionalFormatting>
  <conditionalFormatting sqref="G11">
    <cfRule type="top10" dxfId="465" priority="36" rank="1"/>
  </conditionalFormatting>
  <conditionalFormatting sqref="I11">
    <cfRule type="top10" dxfId="464" priority="35" rank="1"/>
  </conditionalFormatting>
  <conditionalFormatting sqref="K11">
    <cfRule type="top10" dxfId="463" priority="34" rank="1"/>
  </conditionalFormatting>
  <conditionalFormatting sqref="M11">
    <cfRule type="top10" dxfId="462" priority="33" rank="1"/>
  </conditionalFormatting>
  <conditionalFormatting sqref="O11">
    <cfRule type="top10" dxfId="461" priority="32" rank="1"/>
  </conditionalFormatting>
  <conditionalFormatting sqref="E11:P11">
    <cfRule type="cellIs" dxfId="460" priority="31" operator="greaterThanOrEqual">
      <formula>200</formula>
    </cfRule>
  </conditionalFormatting>
  <conditionalFormatting sqref="E22">
    <cfRule type="top10" dxfId="459" priority="25" rank="1"/>
  </conditionalFormatting>
  <conditionalFormatting sqref="E22:P22">
    <cfRule type="cellIs" dxfId="458" priority="24" operator="greaterThanOrEqual">
      <formula>200</formula>
    </cfRule>
  </conditionalFormatting>
  <conditionalFormatting sqref="G22">
    <cfRule type="top10" dxfId="457" priority="26" rank="1"/>
  </conditionalFormatting>
  <conditionalFormatting sqref="I22">
    <cfRule type="top10" dxfId="456" priority="27" rank="1"/>
  </conditionalFormatting>
  <conditionalFormatting sqref="K22">
    <cfRule type="top10" dxfId="455" priority="28" rank="1"/>
  </conditionalFormatting>
  <conditionalFormatting sqref="M22">
    <cfRule type="top10" dxfId="454" priority="29" rank="1"/>
  </conditionalFormatting>
  <conditionalFormatting sqref="O22">
    <cfRule type="top10" dxfId="453" priority="30" rank="1"/>
  </conditionalFormatting>
  <conditionalFormatting sqref="M23:P23">
    <cfRule type="cellIs" dxfId="452" priority="15" operator="greaterThanOrEqual">
      <formula>200</formula>
    </cfRule>
  </conditionalFormatting>
  <conditionalFormatting sqref="E23">
    <cfRule type="cellIs" dxfId="451" priority="16" operator="greaterThanOrEqual">
      <formula>200</formula>
    </cfRule>
    <cfRule type="top10" dxfId="450" priority="17" rank="1"/>
  </conditionalFormatting>
  <conditionalFormatting sqref="G23">
    <cfRule type="cellIs" dxfId="449" priority="18" operator="greaterThanOrEqual">
      <formula>200</formula>
    </cfRule>
    <cfRule type="top10" dxfId="448" priority="19" rank="1"/>
  </conditionalFormatting>
  <conditionalFormatting sqref="I23">
    <cfRule type="cellIs" dxfId="447" priority="20" operator="greaterThanOrEqual">
      <formula>200</formula>
    </cfRule>
    <cfRule type="top10" dxfId="446" priority="21" rank="1"/>
  </conditionalFormatting>
  <conditionalFormatting sqref="M23">
    <cfRule type="top10" dxfId="445" priority="22" rank="1"/>
  </conditionalFormatting>
  <conditionalFormatting sqref="O23">
    <cfRule type="top10" dxfId="444" priority="23" rank="1"/>
  </conditionalFormatting>
  <conditionalFormatting sqref="E12">
    <cfRule type="top10" dxfId="443" priority="14" rank="1"/>
  </conditionalFormatting>
  <conditionalFormatting sqref="G12">
    <cfRule type="top10" dxfId="442" priority="13" rank="1"/>
  </conditionalFormatting>
  <conditionalFormatting sqref="I12">
    <cfRule type="top10" dxfId="441" priority="12" rank="1"/>
  </conditionalFormatting>
  <conditionalFormatting sqref="K12">
    <cfRule type="top10" dxfId="440" priority="11" rank="1"/>
  </conditionalFormatting>
  <conditionalFormatting sqref="M12">
    <cfRule type="top10" dxfId="439" priority="10" rank="1"/>
  </conditionalFormatting>
  <conditionalFormatting sqref="O12">
    <cfRule type="top10" dxfId="438" priority="9" rank="1"/>
  </conditionalFormatting>
  <conditionalFormatting sqref="E12:P12">
    <cfRule type="cellIs" dxfId="437" priority="8" operator="greaterThanOrEqual">
      <formula>200</formula>
    </cfRule>
  </conditionalFormatting>
  <conditionalFormatting sqref="E13">
    <cfRule type="top10" dxfId="436" priority="2" rank="1"/>
  </conditionalFormatting>
  <conditionalFormatting sqref="E13:P13">
    <cfRule type="cellIs" dxfId="435" priority="1" operator="greaterThanOrEqual">
      <formula>200</formula>
    </cfRule>
  </conditionalFormatting>
  <conditionalFormatting sqref="G13">
    <cfRule type="top10" dxfId="434" priority="3" rank="1"/>
  </conditionalFormatting>
  <conditionalFormatting sqref="I13">
    <cfRule type="top10" dxfId="433" priority="4" rank="1"/>
  </conditionalFormatting>
  <conditionalFormatting sqref="K13">
    <cfRule type="top10" dxfId="432" priority="5" rank="1"/>
  </conditionalFormatting>
  <conditionalFormatting sqref="M13">
    <cfRule type="top10" dxfId="431" priority="6" rank="1"/>
  </conditionalFormatting>
  <conditionalFormatting sqref="O13">
    <cfRule type="top10" dxfId="430" priority="7" rank="1"/>
  </conditionalFormatting>
  <hyperlinks>
    <hyperlink ref="X1" location="'Kentucky 2025'!A1" display="Return to Rankings" xr:uid="{AFDAD39C-C604-4A46-A082-7CAB1845E89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6AFCCE-1942-4E05-AA52-C241A667A4AA}">
          <x14:formula1>
            <xm:f>'[11-2-25-ABRA Wilmore KY Results.xlsm]DATA'!#REF!</xm:f>
          </x14:formula1>
          <xm:sqref>D12</xm:sqref>
        </x14:dataValidation>
        <x14:dataValidation type="list" allowBlank="1" showInputMessage="1" showErrorMessage="1" xr:uid="{7559616C-5302-4C3A-B983-F28D021AB354}">
          <x14:formula1>
            <xm:f>'[11-2-25-ABRA Wilmore KY Results.xlsm]DATA'!#REF!</xm:f>
          </x14:formula1>
          <xm:sqref>B12</xm:sqref>
        </x14:dataValidation>
      </x14:dataValidation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B3F2-3281-4C3F-9C40-4D8EF790E0E5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143</v>
      </c>
      <c r="C2" s="3">
        <v>45836</v>
      </c>
      <c r="D2" s="4" t="s">
        <v>102</v>
      </c>
      <c r="E2" s="5">
        <v>193</v>
      </c>
      <c r="F2" s="22">
        <v>2</v>
      </c>
      <c r="G2" s="5">
        <v>194</v>
      </c>
      <c r="H2" s="22">
        <v>2</v>
      </c>
      <c r="I2" s="5">
        <v>196</v>
      </c>
      <c r="J2" s="22">
        <v>1</v>
      </c>
      <c r="K2" s="5">
        <v>198</v>
      </c>
      <c r="L2" s="22">
        <v>1</v>
      </c>
      <c r="M2" s="5"/>
      <c r="N2" s="22"/>
      <c r="O2" s="5"/>
      <c r="P2" s="22"/>
      <c r="Q2" s="6">
        <v>4</v>
      </c>
      <c r="R2" s="6">
        <v>781</v>
      </c>
      <c r="S2" s="7">
        <v>195.25</v>
      </c>
      <c r="T2" s="41">
        <v>6</v>
      </c>
      <c r="U2" s="8">
        <v>2</v>
      </c>
      <c r="V2" s="9">
        <v>197.25</v>
      </c>
    </row>
    <row r="4" spans="1:24" x14ac:dyDescent="0.3">
      <c r="Q4" s="37">
        <f>SUM(Q2:Q3)</f>
        <v>4</v>
      </c>
      <c r="R4" s="37">
        <f>SUM(R2:R3)</f>
        <v>781</v>
      </c>
      <c r="S4" s="38">
        <f>SUM(R4/Q4)</f>
        <v>195.25</v>
      </c>
      <c r="T4" s="37">
        <f>SUM(T2:T3)</f>
        <v>6</v>
      </c>
      <c r="U4" s="37">
        <f>SUM(U2:U3)</f>
        <v>2</v>
      </c>
      <c r="V4" s="3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Kentucky 2025'!A1" display="Return to Rankings" xr:uid="{FC9D2DE1-C6E7-4425-A2BD-F28E161429E1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68A2-4719-4B12-AE5B-9B15E781B98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149</v>
      </c>
      <c r="C2" s="3">
        <v>45840</v>
      </c>
      <c r="D2" s="4" t="s">
        <v>40</v>
      </c>
      <c r="E2" s="5">
        <v>196</v>
      </c>
      <c r="F2" s="22">
        <v>1</v>
      </c>
      <c r="G2" s="5">
        <v>196</v>
      </c>
      <c r="H2" s="22"/>
      <c r="I2" s="5">
        <v>198</v>
      </c>
      <c r="J2" s="22">
        <v>2</v>
      </c>
      <c r="K2" s="5">
        <v>195</v>
      </c>
      <c r="L2" s="22">
        <v>2</v>
      </c>
      <c r="M2" s="5"/>
      <c r="N2" s="22"/>
      <c r="O2" s="5"/>
      <c r="P2" s="22"/>
      <c r="Q2" s="6">
        <v>4</v>
      </c>
      <c r="R2" s="6">
        <v>785</v>
      </c>
      <c r="S2" s="7">
        <v>196.25</v>
      </c>
      <c r="T2" s="41">
        <v>5</v>
      </c>
      <c r="U2" s="8">
        <v>5</v>
      </c>
      <c r="V2" s="9">
        <v>201.25</v>
      </c>
    </row>
    <row r="4" spans="1:24" x14ac:dyDescent="0.3">
      <c r="Q4" s="37">
        <f>SUM(Q2:Q3)</f>
        <v>4</v>
      </c>
      <c r="R4" s="37">
        <f>SUM(R2:R3)</f>
        <v>785</v>
      </c>
      <c r="S4" s="38">
        <f>SUM(R4/Q4)</f>
        <v>196.25</v>
      </c>
      <c r="T4" s="37">
        <f>SUM(T2:T3)</f>
        <v>5</v>
      </c>
      <c r="U4" s="37">
        <f>SUM(U2:U3)</f>
        <v>5</v>
      </c>
      <c r="V4" s="3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76A6F91-391C-4DA8-A23E-B202C3793FFB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DD2B-F564-476E-92AF-8A3DDCCAA6F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137</v>
      </c>
      <c r="C2" s="3">
        <v>45826</v>
      </c>
      <c r="D2" s="4" t="s">
        <v>40</v>
      </c>
      <c r="E2" s="5">
        <v>161</v>
      </c>
      <c r="F2" s="22"/>
      <c r="G2" s="24">
        <v>154</v>
      </c>
      <c r="H2" s="22"/>
      <c r="I2" s="5">
        <v>176</v>
      </c>
      <c r="J2" s="22"/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675</v>
      </c>
      <c r="S2" s="7">
        <v>168.75</v>
      </c>
      <c r="T2" s="41">
        <v>1</v>
      </c>
      <c r="U2" s="8">
        <v>4</v>
      </c>
      <c r="V2" s="9">
        <v>172.75</v>
      </c>
    </row>
    <row r="4" spans="1:24" x14ac:dyDescent="0.3">
      <c r="Q4" s="37">
        <f>SUM(Q2:Q3)</f>
        <v>4</v>
      </c>
      <c r="R4" s="37">
        <f>SUM(R2:R3)</f>
        <v>675</v>
      </c>
      <c r="S4" s="38">
        <f>SUM(R4/Q4)</f>
        <v>168.75</v>
      </c>
      <c r="T4" s="37">
        <f>SUM(T2:T3)</f>
        <v>1</v>
      </c>
      <c r="U4" s="37">
        <f>SUM(U2:U3)</f>
        <v>4</v>
      </c>
      <c r="V4" s="39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2F50FE2-27D1-4FEE-BC92-BB5C5995359E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920A-CBEB-4B1E-803C-EECB1D6839BB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132</v>
      </c>
      <c r="C2" s="3">
        <v>45808</v>
      </c>
      <c r="D2" s="4" t="s">
        <v>56</v>
      </c>
      <c r="E2" s="61">
        <v>185</v>
      </c>
      <c r="F2" s="61">
        <v>1</v>
      </c>
      <c r="G2" s="24">
        <v>188</v>
      </c>
      <c r="H2" s="61">
        <v>0</v>
      </c>
      <c r="I2" s="61">
        <v>183</v>
      </c>
      <c r="J2" s="61">
        <v>0</v>
      </c>
      <c r="K2" s="61">
        <v>188</v>
      </c>
      <c r="L2" s="61">
        <v>0</v>
      </c>
      <c r="M2" s="5"/>
      <c r="N2" s="22"/>
      <c r="O2" s="5"/>
      <c r="P2" s="22"/>
      <c r="Q2" s="6">
        <v>4</v>
      </c>
      <c r="R2" s="6">
        <v>744</v>
      </c>
      <c r="S2" s="7">
        <v>186</v>
      </c>
      <c r="T2" s="41">
        <v>1</v>
      </c>
      <c r="U2" s="8">
        <v>2</v>
      </c>
      <c r="V2" s="9">
        <v>181.5</v>
      </c>
    </row>
    <row r="4" spans="1:24" x14ac:dyDescent="0.3">
      <c r="Q4" s="37">
        <f>SUM(Q2:Q3)</f>
        <v>4</v>
      </c>
      <c r="R4" s="37">
        <f>SUM(R2:R3)</f>
        <v>744</v>
      </c>
      <c r="S4" s="38">
        <f>SUM(R4/Q4)</f>
        <v>186</v>
      </c>
      <c r="T4" s="37">
        <f>SUM(T2:T3)</f>
        <v>1</v>
      </c>
      <c r="U4" s="37">
        <f>SUM(U2:U3)</f>
        <v>2</v>
      </c>
      <c r="V4" s="39">
        <f>SUM(S4+U4)</f>
        <v>188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15</v>
      </c>
      <c r="B8" s="2" t="s">
        <v>132</v>
      </c>
      <c r="C8" s="3">
        <v>45819</v>
      </c>
      <c r="D8" s="4" t="s">
        <v>88</v>
      </c>
      <c r="E8" s="5">
        <v>121</v>
      </c>
      <c r="F8" s="22">
        <v>9</v>
      </c>
      <c r="G8" s="5">
        <v>186</v>
      </c>
      <c r="H8" s="22">
        <v>2</v>
      </c>
      <c r="I8" s="5">
        <v>183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490</v>
      </c>
      <c r="S8" s="7">
        <v>163.33333333333334</v>
      </c>
      <c r="T8" s="41">
        <v>12</v>
      </c>
      <c r="U8" s="8">
        <v>2</v>
      </c>
      <c r="V8" s="9">
        <v>165.33333333333334</v>
      </c>
    </row>
    <row r="9" spans="1:24" x14ac:dyDescent="0.3">
      <c r="A9" s="1" t="s">
        <v>15</v>
      </c>
      <c r="B9" s="2" t="s">
        <v>132</v>
      </c>
      <c r="C9" s="3">
        <v>45829</v>
      </c>
      <c r="D9" s="4" t="s">
        <v>56</v>
      </c>
      <c r="E9" s="5">
        <v>192</v>
      </c>
      <c r="F9" s="22">
        <v>1</v>
      </c>
      <c r="G9" s="5">
        <v>188</v>
      </c>
      <c r="H9" s="22">
        <v>2</v>
      </c>
      <c r="I9" s="5">
        <v>184</v>
      </c>
      <c r="J9" s="22">
        <v>0</v>
      </c>
      <c r="K9" s="5">
        <v>186</v>
      </c>
      <c r="L9" s="22">
        <v>1</v>
      </c>
      <c r="M9" s="5"/>
      <c r="N9" s="22"/>
      <c r="O9" s="5"/>
      <c r="P9" s="22"/>
      <c r="Q9" s="6">
        <v>4</v>
      </c>
      <c r="R9" s="6">
        <v>750</v>
      </c>
      <c r="S9" s="7">
        <v>187.5</v>
      </c>
      <c r="T9" s="41">
        <v>4</v>
      </c>
      <c r="U9" s="8">
        <v>2</v>
      </c>
      <c r="V9" s="9">
        <v>189.5</v>
      </c>
    </row>
    <row r="11" spans="1:24" x14ac:dyDescent="0.3">
      <c r="Q11" s="37">
        <f>SUM(Q8:Q10)</f>
        <v>7</v>
      </c>
      <c r="R11" s="37">
        <f>SUM(R8:R10)</f>
        <v>1240</v>
      </c>
      <c r="S11" s="38">
        <f>SUM(R11/Q11)</f>
        <v>177.14285714285714</v>
      </c>
      <c r="T11" s="37">
        <f>SUM(T8:T10)</f>
        <v>16</v>
      </c>
      <c r="U11" s="37">
        <f>SUM(U8:U10)</f>
        <v>4</v>
      </c>
      <c r="V11" s="39">
        <f>SUM(S11+U11)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Kentucky 2025'!A1" display="Return to Rankings" xr:uid="{5E3796A3-F1BB-4037-B4E7-4B5751FB8BA2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A693-4D05-4E76-A2CB-0AD7AC005F7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192</v>
      </c>
      <c r="C2" s="3">
        <v>45920</v>
      </c>
      <c r="D2" s="4" t="s">
        <v>56</v>
      </c>
      <c r="E2" s="61">
        <v>183</v>
      </c>
      <c r="F2" s="61">
        <v>1</v>
      </c>
      <c r="G2" s="24">
        <v>178</v>
      </c>
      <c r="H2" s="61">
        <v>1</v>
      </c>
      <c r="I2" s="61">
        <v>180</v>
      </c>
      <c r="J2" s="61">
        <v>2</v>
      </c>
      <c r="K2" s="61">
        <v>186</v>
      </c>
      <c r="L2" s="61">
        <v>1</v>
      </c>
      <c r="M2" s="5"/>
      <c r="N2" s="22"/>
      <c r="O2" s="5"/>
      <c r="P2" s="22"/>
      <c r="Q2" s="6">
        <v>4</v>
      </c>
      <c r="R2" s="6">
        <v>727</v>
      </c>
      <c r="S2" s="7">
        <v>181.75</v>
      </c>
      <c r="T2" s="41">
        <v>5</v>
      </c>
      <c r="U2" s="8">
        <v>2</v>
      </c>
      <c r="V2" s="9">
        <v>183.75</v>
      </c>
    </row>
    <row r="4" spans="1:24" x14ac:dyDescent="0.3">
      <c r="Q4" s="37">
        <f>SUM(Q2:Q3)</f>
        <v>4</v>
      </c>
      <c r="R4" s="37">
        <f>SUM(R2:R3)</f>
        <v>727</v>
      </c>
      <c r="S4" s="38">
        <f>SUM(R4/Q4)</f>
        <v>181.75</v>
      </c>
      <c r="T4" s="37">
        <f>SUM(T2:T3)</f>
        <v>5</v>
      </c>
      <c r="U4" s="37">
        <f>SUM(U2:U3)</f>
        <v>2</v>
      </c>
      <c r="V4" s="39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429" priority="1" operator="greaterThanOrEqual">
      <formula>200</formula>
    </cfRule>
  </conditionalFormatting>
  <conditionalFormatting sqref="E2">
    <cfRule type="top10" dxfId="428" priority="2" rank="1"/>
  </conditionalFormatting>
  <conditionalFormatting sqref="G2">
    <cfRule type="top10" dxfId="427" priority="3" rank="1"/>
  </conditionalFormatting>
  <conditionalFormatting sqref="I2">
    <cfRule type="top10" dxfId="426" priority="4" rank="1"/>
  </conditionalFormatting>
  <conditionalFormatting sqref="K2">
    <cfRule type="top10" dxfId="425" priority="5" rank="1"/>
  </conditionalFormatting>
  <conditionalFormatting sqref="M2">
    <cfRule type="top10" dxfId="424" priority="6" rank="1"/>
  </conditionalFormatting>
  <conditionalFormatting sqref="O2">
    <cfRule type="top10" dxfId="423" priority="7" rank="1"/>
  </conditionalFormatting>
  <hyperlinks>
    <hyperlink ref="X1" location="'Kentucky 2025'!A1" display="Return to Rankings" xr:uid="{64081B74-916B-4CAC-AC87-71427C89A3C1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98DF-F5D6-4FAA-8E91-55F1D99A785A}">
  <dimension ref="A1:X1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118</v>
      </c>
      <c r="C2" s="3">
        <v>45784</v>
      </c>
      <c r="D2" s="4" t="s">
        <v>40</v>
      </c>
      <c r="E2" s="5">
        <v>195</v>
      </c>
      <c r="F2" s="22">
        <v>2</v>
      </c>
      <c r="G2" s="5">
        <v>198</v>
      </c>
      <c r="H2" s="22">
        <v>2</v>
      </c>
      <c r="I2" s="5">
        <v>198</v>
      </c>
      <c r="J2" s="22">
        <v>7</v>
      </c>
      <c r="K2" s="5">
        <v>197</v>
      </c>
      <c r="L2" s="22">
        <v>4</v>
      </c>
      <c r="M2" s="5"/>
      <c r="N2" s="22"/>
      <c r="O2" s="5"/>
      <c r="P2" s="22"/>
      <c r="Q2" s="6">
        <v>4</v>
      </c>
      <c r="R2" s="6">
        <v>788</v>
      </c>
      <c r="S2" s="7">
        <v>197</v>
      </c>
      <c r="T2" s="41">
        <v>15</v>
      </c>
      <c r="U2" s="8">
        <v>3</v>
      </c>
      <c r="V2" s="9">
        <v>200</v>
      </c>
    </row>
    <row r="4" spans="1:24" x14ac:dyDescent="0.3">
      <c r="Q4" s="37">
        <f>SUM(Q2:Q3)</f>
        <v>4</v>
      </c>
      <c r="R4" s="37">
        <f>SUM(R2:R3)</f>
        <v>788</v>
      </c>
      <c r="S4" s="38">
        <f>SUM(R4/Q4)</f>
        <v>197</v>
      </c>
      <c r="T4" s="37">
        <f>SUM(T2:T3)</f>
        <v>15</v>
      </c>
      <c r="U4" s="37">
        <f>SUM(U2:U3)</f>
        <v>3</v>
      </c>
      <c r="V4" s="39">
        <f>SUM(S4+U4)</f>
        <v>200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11</v>
      </c>
      <c r="B8" s="2" t="s">
        <v>118</v>
      </c>
      <c r="C8" s="3">
        <v>45840</v>
      </c>
      <c r="D8" s="4" t="s">
        <v>40</v>
      </c>
      <c r="E8" s="5">
        <v>196</v>
      </c>
      <c r="F8" s="22">
        <v>2</v>
      </c>
      <c r="G8" s="24">
        <v>196.001</v>
      </c>
      <c r="H8" s="22">
        <v>5</v>
      </c>
      <c r="I8" s="5">
        <v>194</v>
      </c>
      <c r="J8" s="22">
        <v>4</v>
      </c>
      <c r="K8" s="5">
        <v>197</v>
      </c>
      <c r="L8" s="22">
        <v>3</v>
      </c>
      <c r="M8" s="5"/>
      <c r="N8" s="22"/>
      <c r="O8" s="5"/>
      <c r="P8" s="22"/>
      <c r="Q8" s="6">
        <v>4</v>
      </c>
      <c r="R8" s="6">
        <v>783.00099999999998</v>
      </c>
      <c r="S8" s="7">
        <v>195.75024999999999</v>
      </c>
      <c r="T8" s="41">
        <v>14</v>
      </c>
      <c r="U8" s="8">
        <v>8</v>
      </c>
      <c r="V8" s="9">
        <v>203.75024999999999</v>
      </c>
    </row>
    <row r="9" spans="1:24" x14ac:dyDescent="0.3">
      <c r="A9" s="1" t="s">
        <v>11</v>
      </c>
      <c r="B9" s="2" t="s">
        <v>118</v>
      </c>
      <c r="C9" s="3">
        <v>45879</v>
      </c>
      <c r="D9" s="4" t="s">
        <v>40</v>
      </c>
      <c r="E9" s="81">
        <v>200</v>
      </c>
      <c r="F9" s="22">
        <v>5</v>
      </c>
      <c r="G9" s="24">
        <v>195.001</v>
      </c>
      <c r="H9" s="22">
        <v>2</v>
      </c>
      <c r="I9" s="5">
        <v>197</v>
      </c>
      <c r="J9" s="22">
        <v>1</v>
      </c>
      <c r="K9" s="5">
        <v>193</v>
      </c>
      <c r="L9" s="22">
        <v>4</v>
      </c>
      <c r="M9" s="5">
        <v>196</v>
      </c>
      <c r="N9" s="22">
        <v>4</v>
      </c>
      <c r="O9" s="5">
        <v>196</v>
      </c>
      <c r="P9" s="22">
        <v>4</v>
      </c>
      <c r="Q9" s="6">
        <v>6</v>
      </c>
      <c r="R9" s="6">
        <v>1177.001</v>
      </c>
      <c r="S9" s="7">
        <v>196.16683333333333</v>
      </c>
      <c r="T9" s="41">
        <v>20</v>
      </c>
      <c r="U9" s="8">
        <v>14</v>
      </c>
      <c r="V9" s="9">
        <v>210.16683333333333</v>
      </c>
    </row>
    <row r="11" spans="1:24" x14ac:dyDescent="0.3">
      <c r="Q11" s="37">
        <f>SUM(Q8:Q10)</f>
        <v>10</v>
      </c>
      <c r="R11" s="37">
        <f>SUM(R8:R10)</f>
        <v>1960.002</v>
      </c>
      <c r="S11" s="38">
        <f>SUM(R11/Q11)</f>
        <v>196.00020000000001</v>
      </c>
      <c r="T11" s="37">
        <f>SUM(T8:T10)</f>
        <v>34</v>
      </c>
      <c r="U11" s="37">
        <f>SUM(U8:U10)</f>
        <v>22</v>
      </c>
      <c r="V11" s="39">
        <f>SUM(S11+U11)</f>
        <v>218.00020000000001</v>
      </c>
    </row>
    <row r="14" spans="1:24" x14ac:dyDescent="0.3">
      <c r="A14" s="25" t="s">
        <v>1</v>
      </c>
      <c r="B14" s="26" t="s">
        <v>2</v>
      </c>
      <c r="C14" s="27" t="s">
        <v>3</v>
      </c>
      <c r="D14" s="28" t="s">
        <v>4</v>
      </c>
      <c r="E14" s="29" t="s">
        <v>21</v>
      </c>
      <c r="F14" s="29" t="s">
        <v>22</v>
      </c>
      <c r="G14" s="29" t="s">
        <v>23</v>
      </c>
      <c r="H14" s="29" t="s">
        <v>22</v>
      </c>
      <c r="I14" s="29" t="s">
        <v>24</v>
      </c>
      <c r="J14" s="29" t="s">
        <v>22</v>
      </c>
      <c r="K14" s="29" t="s">
        <v>25</v>
      </c>
      <c r="L14" s="29" t="s">
        <v>22</v>
      </c>
      <c r="M14" s="29" t="s">
        <v>26</v>
      </c>
      <c r="N14" s="29" t="s">
        <v>22</v>
      </c>
      <c r="O14" s="29" t="s">
        <v>27</v>
      </c>
      <c r="P14" s="29" t="s">
        <v>22</v>
      </c>
      <c r="Q14" s="30" t="s">
        <v>28</v>
      </c>
      <c r="R14" s="31" t="s">
        <v>29</v>
      </c>
      <c r="S14" s="32" t="s">
        <v>5</v>
      </c>
      <c r="T14" s="32" t="s">
        <v>30</v>
      </c>
      <c r="U14" s="31" t="s">
        <v>6</v>
      </c>
      <c r="V14" s="32" t="s">
        <v>31</v>
      </c>
    </row>
    <row r="15" spans="1:24" x14ac:dyDescent="0.3">
      <c r="A15" s="1" t="s">
        <v>35</v>
      </c>
      <c r="B15" s="2" t="s">
        <v>118</v>
      </c>
      <c r="C15" s="3">
        <v>45864</v>
      </c>
      <c r="D15" s="4" t="s">
        <v>56</v>
      </c>
      <c r="E15" s="24">
        <v>192</v>
      </c>
      <c r="F15" s="22">
        <v>2</v>
      </c>
      <c r="G15" s="24">
        <v>191</v>
      </c>
      <c r="H15" s="22">
        <v>3</v>
      </c>
      <c r="I15" s="5">
        <v>188</v>
      </c>
      <c r="J15" s="22">
        <v>1</v>
      </c>
      <c r="K15" s="42">
        <v>191</v>
      </c>
      <c r="L15" s="22">
        <v>1</v>
      </c>
      <c r="M15" s="42"/>
      <c r="N15" s="22"/>
      <c r="O15" s="5"/>
      <c r="P15" s="22"/>
      <c r="Q15" s="6">
        <v>4</v>
      </c>
      <c r="R15" s="6">
        <v>762</v>
      </c>
      <c r="S15" s="7">
        <v>190.5</v>
      </c>
      <c r="T15" s="41">
        <v>7</v>
      </c>
      <c r="U15" s="8">
        <v>9</v>
      </c>
      <c r="V15" s="9">
        <v>199.5</v>
      </c>
    </row>
    <row r="16" spans="1:24" x14ac:dyDescent="0.3">
      <c r="A16" s="1" t="s">
        <v>35</v>
      </c>
      <c r="B16" s="2" t="s">
        <v>118</v>
      </c>
      <c r="C16" s="3">
        <v>45879</v>
      </c>
      <c r="D16" s="4" t="s">
        <v>40</v>
      </c>
      <c r="E16" s="5">
        <v>192</v>
      </c>
      <c r="F16" s="22">
        <v>1</v>
      </c>
      <c r="G16" s="24">
        <v>191</v>
      </c>
      <c r="H16" s="22">
        <v>3</v>
      </c>
      <c r="I16" s="5">
        <v>191</v>
      </c>
      <c r="J16" s="22">
        <v>1</v>
      </c>
      <c r="K16" s="5">
        <v>194</v>
      </c>
      <c r="L16" s="22">
        <v>2</v>
      </c>
      <c r="M16" s="5">
        <v>188</v>
      </c>
      <c r="N16" s="22">
        <v>1</v>
      </c>
      <c r="O16" s="5">
        <v>188</v>
      </c>
      <c r="P16" s="22">
        <v>2</v>
      </c>
      <c r="Q16" s="6">
        <v>6</v>
      </c>
      <c r="R16" s="6">
        <v>1144</v>
      </c>
      <c r="S16" s="7">
        <v>190.66666666666666</v>
      </c>
      <c r="T16" s="41">
        <v>10</v>
      </c>
      <c r="U16" s="8">
        <v>8</v>
      </c>
      <c r="V16" s="9">
        <v>198.66666666666666</v>
      </c>
    </row>
    <row r="18" spans="17:22" x14ac:dyDescent="0.3">
      <c r="Q18" s="37">
        <f>SUM(Q15:Q17)</f>
        <v>10</v>
      </c>
      <c r="R18" s="37">
        <f>SUM(R15:R17)</f>
        <v>1906</v>
      </c>
      <c r="S18" s="38">
        <f>SUM(R18/Q18)</f>
        <v>190.6</v>
      </c>
      <c r="T18" s="37">
        <f>SUM(T15:T17)</f>
        <v>17</v>
      </c>
      <c r="U18" s="37">
        <f>SUM(U15:U17)</f>
        <v>17</v>
      </c>
      <c r="V18" s="39">
        <f>SUM(S18+U18)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 B7 B14" name="Range1_2_1_1"/>
  </protectedRanges>
  <hyperlinks>
    <hyperlink ref="X1" location="'Kentucky 2025'!A1" display="Return to Rankings" xr:uid="{FF57B848-AAC0-4734-B1AD-12813D906167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233F-2052-44EA-9AB8-1C5031E23748}">
  <dimension ref="A1:X13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116</v>
      </c>
      <c r="B2" s="2" t="s">
        <v>115</v>
      </c>
      <c r="C2" s="3">
        <v>45773</v>
      </c>
      <c r="D2" s="4" t="s">
        <v>102</v>
      </c>
      <c r="E2" s="5">
        <v>61</v>
      </c>
      <c r="F2" s="22">
        <v>0</v>
      </c>
      <c r="G2" s="5">
        <v>140</v>
      </c>
      <c r="H2" s="22">
        <v>0</v>
      </c>
      <c r="I2" s="5">
        <v>150</v>
      </c>
      <c r="J2" s="22">
        <v>0</v>
      </c>
      <c r="K2" s="5">
        <v>141</v>
      </c>
      <c r="L2" s="22">
        <v>0</v>
      </c>
      <c r="M2" s="5"/>
      <c r="N2" s="22"/>
      <c r="O2" s="5"/>
      <c r="P2" s="22"/>
      <c r="Q2" s="6">
        <v>4</v>
      </c>
      <c r="R2" s="6">
        <v>492</v>
      </c>
      <c r="S2" s="7">
        <v>123</v>
      </c>
      <c r="T2" s="41">
        <v>0</v>
      </c>
      <c r="U2" s="8">
        <v>5</v>
      </c>
      <c r="V2" s="9">
        <v>128</v>
      </c>
    </row>
    <row r="3" spans="1:24" ht="15" customHeight="1" x14ac:dyDescent="0.3">
      <c r="A3" s="1" t="s">
        <v>116</v>
      </c>
      <c r="B3" s="2" t="s">
        <v>115</v>
      </c>
      <c r="C3" s="3">
        <v>45801</v>
      </c>
      <c r="D3" s="4" t="s">
        <v>102</v>
      </c>
      <c r="E3" s="5">
        <v>170</v>
      </c>
      <c r="F3" s="22">
        <v>0</v>
      </c>
      <c r="G3" s="5">
        <v>151</v>
      </c>
      <c r="H3" s="22">
        <v>0</v>
      </c>
      <c r="I3" s="5">
        <v>149</v>
      </c>
      <c r="J3" s="22">
        <v>0</v>
      </c>
      <c r="K3" s="5">
        <v>153</v>
      </c>
      <c r="L3" s="22">
        <v>0</v>
      </c>
      <c r="M3" s="5"/>
      <c r="N3" s="22"/>
      <c r="O3" s="5"/>
      <c r="P3" s="22"/>
      <c r="Q3" s="6">
        <v>4</v>
      </c>
      <c r="R3" s="6">
        <v>623</v>
      </c>
      <c r="S3" s="7">
        <v>155.75</v>
      </c>
      <c r="T3" s="41">
        <v>0</v>
      </c>
      <c r="U3" s="8">
        <v>3</v>
      </c>
      <c r="V3" s="9">
        <v>158.75</v>
      </c>
    </row>
    <row r="5" spans="1:24" x14ac:dyDescent="0.3">
      <c r="Q5" s="37">
        <f>SUM(Q2:Q4)</f>
        <v>8</v>
      </c>
      <c r="R5" s="37">
        <f>SUM(R2:R4)</f>
        <v>1115</v>
      </c>
      <c r="S5" s="38">
        <f>SUM(R5/Q5)</f>
        <v>139.375</v>
      </c>
      <c r="T5" s="37">
        <f>SUM(T2:T4)</f>
        <v>0</v>
      </c>
      <c r="U5" s="37">
        <f>SUM(U2:U4)</f>
        <v>8</v>
      </c>
      <c r="V5" s="39">
        <f>SUM(S5+U5)</f>
        <v>147.375</v>
      </c>
    </row>
    <row r="8" spans="1:24" x14ac:dyDescent="0.3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ht="15" customHeight="1" x14ac:dyDescent="0.3">
      <c r="A9" s="1" t="s">
        <v>35</v>
      </c>
      <c r="B9" s="2" t="s">
        <v>115</v>
      </c>
      <c r="C9" s="3">
        <v>45836</v>
      </c>
      <c r="D9" s="4" t="s">
        <v>102</v>
      </c>
      <c r="E9" s="24">
        <v>167</v>
      </c>
      <c r="F9" s="22">
        <v>1</v>
      </c>
      <c r="G9" s="24">
        <v>157</v>
      </c>
      <c r="H9" s="22">
        <v>0</v>
      </c>
      <c r="I9" s="5">
        <v>165</v>
      </c>
      <c r="J9" s="22">
        <v>1</v>
      </c>
      <c r="K9" s="42">
        <v>169</v>
      </c>
      <c r="L9" s="22">
        <v>1</v>
      </c>
      <c r="M9" s="42"/>
      <c r="N9" s="22"/>
      <c r="O9" s="5"/>
      <c r="P9" s="22"/>
      <c r="Q9" s="6">
        <v>4</v>
      </c>
      <c r="R9" s="6">
        <v>658</v>
      </c>
      <c r="S9" s="7">
        <v>164.5</v>
      </c>
      <c r="T9" s="41">
        <v>3</v>
      </c>
      <c r="U9" s="8">
        <v>2</v>
      </c>
      <c r="V9" s="9">
        <v>166.5</v>
      </c>
    </row>
    <row r="10" spans="1:24" ht="15" customHeight="1" x14ac:dyDescent="0.3">
      <c r="A10" s="1" t="s">
        <v>35</v>
      </c>
      <c r="B10" s="2" t="s">
        <v>115</v>
      </c>
      <c r="C10" s="3">
        <v>45892</v>
      </c>
      <c r="D10" s="4" t="s">
        <v>102</v>
      </c>
      <c r="E10" s="5">
        <v>165</v>
      </c>
      <c r="F10" s="22">
        <v>0</v>
      </c>
      <c r="G10" s="24">
        <v>170</v>
      </c>
      <c r="H10" s="22">
        <v>0</v>
      </c>
      <c r="I10" s="5">
        <v>166</v>
      </c>
      <c r="J10" s="22">
        <v>0</v>
      </c>
      <c r="K10" s="5">
        <v>171</v>
      </c>
      <c r="L10" s="22">
        <v>0</v>
      </c>
      <c r="M10" s="5"/>
      <c r="N10" s="22"/>
      <c r="O10" s="5"/>
      <c r="P10" s="22"/>
      <c r="Q10" s="6">
        <v>4</v>
      </c>
      <c r="R10" s="6">
        <v>672</v>
      </c>
      <c r="S10" s="7">
        <v>168</v>
      </c>
      <c r="T10" s="41">
        <v>0</v>
      </c>
      <c r="U10" s="8">
        <v>2</v>
      </c>
      <c r="V10" s="9">
        <v>170</v>
      </c>
    </row>
    <row r="11" spans="1:24" x14ac:dyDescent="0.3">
      <c r="A11" s="47" t="s">
        <v>35</v>
      </c>
      <c r="B11" s="2" t="s">
        <v>199</v>
      </c>
      <c r="C11" s="3">
        <v>45927</v>
      </c>
      <c r="D11" s="100" t="s">
        <v>102</v>
      </c>
      <c r="E11" s="24">
        <v>167</v>
      </c>
      <c r="F11" s="22">
        <v>0</v>
      </c>
      <c r="G11" s="24">
        <v>146</v>
      </c>
      <c r="H11" s="22">
        <v>0</v>
      </c>
      <c r="I11" s="5">
        <v>162</v>
      </c>
      <c r="J11" s="22">
        <v>0</v>
      </c>
      <c r="K11" s="42">
        <v>165</v>
      </c>
      <c r="L11" s="22">
        <v>1</v>
      </c>
      <c r="M11" s="42"/>
      <c r="N11" s="22"/>
      <c r="O11" s="5"/>
      <c r="P11" s="22"/>
      <c r="Q11" s="8">
        <v>4</v>
      </c>
      <c r="R11" s="8">
        <v>640</v>
      </c>
      <c r="S11" s="7">
        <v>160</v>
      </c>
      <c r="T11" s="41">
        <v>1</v>
      </c>
      <c r="U11" s="8">
        <v>2</v>
      </c>
      <c r="V11" s="7">
        <v>162</v>
      </c>
    </row>
    <row r="13" spans="1:24" x14ac:dyDescent="0.3">
      <c r="Q13" s="37">
        <f>SUM(Q9:Q12)</f>
        <v>12</v>
      </c>
      <c r="R13" s="37">
        <f>SUM(R9:R12)</f>
        <v>1970</v>
      </c>
      <c r="S13" s="38">
        <f>SUM(R13/Q13)</f>
        <v>164.16666666666666</v>
      </c>
      <c r="T13" s="37">
        <f>SUM(T9:T12)</f>
        <v>4</v>
      </c>
      <c r="U13" s="37">
        <f>SUM(U9:U12)</f>
        <v>6</v>
      </c>
      <c r="V13" s="39">
        <f>SUM(S13+U13)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T3" name="Range1_3_5_9_1"/>
    <protectedRange algorithmName="SHA-512" hashValue="ON39YdpmFHfN9f47KpiRvqrKx0V9+erV1CNkpWzYhW/Qyc6aT8rEyCrvauWSYGZK2ia3o7vd3akF07acHAFpOA==" saltValue="yVW9XmDwTqEnmpSGai0KYg==" spinCount="100000" sqref="B9:C9 E9:P9" name="Range1_5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E10:P10 B10:C10" name="Range1_33"/>
    <protectedRange algorithmName="SHA-512" hashValue="ON39YdpmFHfN9f47KpiRvqrKx0V9+erV1CNkpWzYhW/Qyc6aT8rEyCrvauWSYGZK2ia3o7vd3akF07acHAFpOA==" saltValue="yVW9XmDwTqEnmpSGai0KYg==" spinCount="100000" sqref="D10" name="Range1_1_33"/>
    <protectedRange algorithmName="SHA-512" hashValue="ON39YdpmFHfN9f47KpiRvqrKx0V9+erV1CNkpWzYhW/Qyc6aT8rEyCrvauWSYGZK2ia3o7vd3akF07acHAFpOA==" saltValue="yVW9XmDwTqEnmpSGai0KYg==" spinCount="100000" sqref="T10" name="Range1_3_5_32"/>
    <protectedRange algorithmName="SHA-512" hashValue="ON39YdpmFHfN9f47KpiRvqrKx0V9+erV1CNkpWzYhW/Qyc6aT8rEyCrvauWSYGZK2ia3o7vd3akF07acHAFpOA==" saltValue="yVW9XmDwTqEnmpSGai0KYg==" spinCount="100000" sqref="E11:P11 B11:C11" name="Range1_10"/>
    <protectedRange algorithmName="SHA-512" hashValue="ON39YdpmFHfN9f47KpiRvqrKx0V9+erV1CNkpWzYhW/Qyc6aT8rEyCrvauWSYGZK2ia3o7vd3akF07acHAFpOA==" saltValue="yVW9XmDwTqEnmpSGai0KYg==" spinCount="100000" sqref="D11" name="Range1_1_15"/>
    <protectedRange algorithmName="SHA-512" hashValue="ON39YdpmFHfN9f47KpiRvqrKx0V9+erV1CNkpWzYhW/Qyc6aT8rEyCrvauWSYGZK2ia3o7vd3akF07acHAFpOA==" saltValue="yVW9XmDwTqEnmpSGai0KYg==" spinCount="100000" sqref="T11" name="Range1_3_5_10"/>
  </protectedRanges>
  <conditionalFormatting sqref="E11">
    <cfRule type="top10" dxfId="422" priority="7" rank="1"/>
  </conditionalFormatting>
  <conditionalFormatting sqref="G11">
    <cfRule type="top10" dxfId="421" priority="6" rank="1"/>
  </conditionalFormatting>
  <conditionalFormatting sqref="I11">
    <cfRule type="top10" dxfId="420" priority="5" rank="1"/>
  </conditionalFormatting>
  <conditionalFormatting sqref="K11">
    <cfRule type="top10" dxfId="419" priority="4" rank="1"/>
  </conditionalFormatting>
  <conditionalFormatting sqref="M11">
    <cfRule type="top10" dxfId="418" priority="3" rank="1"/>
  </conditionalFormatting>
  <conditionalFormatting sqref="O11">
    <cfRule type="top10" dxfId="417" priority="2" rank="1"/>
  </conditionalFormatting>
  <conditionalFormatting sqref="E11:P11">
    <cfRule type="cellIs" dxfId="416" priority="1" operator="greaterThanOrEqual">
      <formula>200</formula>
    </cfRule>
  </conditionalFormatting>
  <hyperlinks>
    <hyperlink ref="X1" location="'Kentucky 2025'!A1" display="Return to Rankings" xr:uid="{AF2136AC-6FEC-4E62-9596-FD15ED743F08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924B-821B-45B2-9DDD-F3BA6878483A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94</v>
      </c>
      <c r="C2" s="3">
        <v>45766</v>
      </c>
      <c r="D2" s="4" t="s">
        <v>56</v>
      </c>
      <c r="E2" s="24">
        <v>184</v>
      </c>
      <c r="F2" s="22">
        <v>1</v>
      </c>
      <c r="G2" s="24">
        <v>192</v>
      </c>
      <c r="H2" s="22">
        <v>1</v>
      </c>
      <c r="I2" s="5">
        <v>192</v>
      </c>
      <c r="J2" s="22">
        <v>1</v>
      </c>
      <c r="K2" s="42">
        <v>188</v>
      </c>
      <c r="L2" s="22">
        <v>1</v>
      </c>
      <c r="M2" s="42"/>
      <c r="N2" s="22"/>
      <c r="O2" s="5"/>
      <c r="P2" s="22"/>
      <c r="Q2" s="6">
        <v>4</v>
      </c>
      <c r="R2" s="6">
        <v>756</v>
      </c>
      <c r="S2" s="7">
        <v>189</v>
      </c>
      <c r="T2" s="41">
        <v>4</v>
      </c>
      <c r="U2" s="8">
        <v>11</v>
      </c>
      <c r="V2" s="9">
        <v>200</v>
      </c>
    </row>
    <row r="3" spans="1:24" x14ac:dyDescent="0.3">
      <c r="A3" s="1" t="s">
        <v>11</v>
      </c>
      <c r="B3" s="2" t="s">
        <v>131</v>
      </c>
      <c r="C3" s="3">
        <v>45808</v>
      </c>
      <c r="D3" s="4" t="s">
        <v>56</v>
      </c>
      <c r="E3" s="61">
        <v>192</v>
      </c>
      <c r="F3" s="61">
        <v>2</v>
      </c>
      <c r="G3" s="24">
        <v>196</v>
      </c>
      <c r="H3" s="61">
        <v>0</v>
      </c>
      <c r="I3" s="61">
        <v>193</v>
      </c>
      <c r="J3" s="61">
        <v>1</v>
      </c>
      <c r="K3" s="61">
        <v>189</v>
      </c>
      <c r="L3" s="61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4</v>
      </c>
      <c r="U3" s="8">
        <v>8</v>
      </c>
      <c r="V3" s="9">
        <v>192.75</v>
      </c>
    </row>
    <row r="5" spans="1:24" x14ac:dyDescent="0.3">
      <c r="Q5" s="37">
        <f>SUM(Q2:Q4)</f>
        <v>8</v>
      </c>
      <c r="R5" s="37">
        <f>SUM(R2:R4)</f>
        <v>1526</v>
      </c>
      <c r="S5" s="38">
        <f>SUM(R5/Q5)</f>
        <v>190.75</v>
      </c>
      <c r="T5" s="37">
        <f>SUM(T2:T4)</f>
        <v>8</v>
      </c>
      <c r="U5" s="37">
        <f>SUM(U2:U4)</f>
        <v>19</v>
      </c>
      <c r="V5" s="39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2BBC188-33A0-4526-814C-F2911F153E26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1449-19F7-4FE9-8CE8-AA82AFC484B9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157</v>
      </c>
      <c r="C2" s="3">
        <v>45857</v>
      </c>
      <c r="D2" s="4" t="s">
        <v>56</v>
      </c>
      <c r="E2" s="24">
        <v>191.001</v>
      </c>
      <c r="F2" s="22">
        <v>4</v>
      </c>
      <c r="G2" s="24">
        <v>185</v>
      </c>
      <c r="H2" s="22">
        <v>0</v>
      </c>
      <c r="I2" s="5">
        <v>187</v>
      </c>
      <c r="J2" s="22">
        <v>0</v>
      </c>
      <c r="K2" s="42">
        <v>189</v>
      </c>
      <c r="L2" s="22">
        <v>0</v>
      </c>
      <c r="M2" s="42">
        <v>182</v>
      </c>
      <c r="N2" s="22">
        <v>0</v>
      </c>
      <c r="O2" s="5">
        <v>182</v>
      </c>
      <c r="P2" s="22">
        <v>3</v>
      </c>
      <c r="Q2" s="6">
        <v>6</v>
      </c>
      <c r="R2" s="6">
        <v>1116.001</v>
      </c>
      <c r="S2" s="7">
        <v>186.00016666666667</v>
      </c>
      <c r="T2" s="41">
        <v>7</v>
      </c>
      <c r="U2" s="8">
        <v>10</v>
      </c>
      <c r="V2" s="9">
        <v>196.00016666666667</v>
      </c>
    </row>
    <row r="3" spans="1:24" x14ac:dyDescent="0.3">
      <c r="A3" s="1" t="s">
        <v>35</v>
      </c>
      <c r="B3" s="2" t="s">
        <v>157</v>
      </c>
      <c r="C3" s="3">
        <v>45864</v>
      </c>
      <c r="D3" s="4" t="s">
        <v>56</v>
      </c>
      <c r="E3" s="24">
        <v>189</v>
      </c>
      <c r="F3" s="22">
        <v>1</v>
      </c>
      <c r="G3" s="24">
        <v>177</v>
      </c>
      <c r="H3" s="22">
        <v>0</v>
      </c>
      <c r="I3" s="5">
        <v>191</v>
      </c>
      <c r="J3" s="22">
        <v>0</v>
      </c>
      <c r="K3" s="42">
        <v>184</v>
      </c>
      <c r="L3" s="22">
        <v>1</v>
      </c>
      <c r="M3" s="42"/>
      <c r="N3" s="22"/>
      <c r="O3" s="5"/>
      <c r="P3" s="22"/>
      <c r="Q3" s="6">
        <v>4</v>
      </c>
      <c r="R3" s="6">
        <v>741</v>
      </c>
      <c r="S3" s="7">
        <v>185.25</v>
      </c>
      <c r="T3" s="41">
        <v>2</v>
      </c>
      <c r="U3" s="8">
        <v>5</v>
      </c>
      <c r="V3" s="9">
        <v>190.25</v>
      </c>
    </row>
    <row r="4" spans="1:24" x14ac:dyDescent="0.3">
      <c r="A4" s="1" t="s">
        <v>35</v>
      </c>
      <c r="B4" s="2" t="s">
        <v>157</v>
      </c>
      <c r="C4" s="3">
        <v>45885</v>
      </c>
      <c r="D4" s="4" t="s">
        <v>56</v>
      </c>
      <c r="E4" s="5">
        <v>184</v>
      </c>
      <c r="F4" s="22">
        <v>2</v>
      </c>
      <c r="G4" s="24">
        <v>184</v>
      </c>
      <c r="H4" s="22">
        <v>0</v>
      </c>
      <c r="I4" s="5">
        <v>182</v>
      </c>
      <c r="J4" s="22">
        <v>0</v>
      </c>
      <c r="K4" s="5">
        <v>177</v>
      </c>
      <c r="L4" s="22">
        <v>0</v>
      </c>
      <c r="M4" s="5"/>
      <c r="N4" s="22"/>
      <c r="O4" s="5"/>
      <c r="P4" s="22"/>
      <c r="Q4" s="6">
        <v>4</v>
      </c>
      <c r="R4" s="6">
        <v>727</v>
      </c>
      <c r="S4" s="7">
        <v>181.75</v>
      </c>
      <c r="T4" s="41">
        <v>2</v>
      </c>
      <c r="U4" s="8">
        <v>2</v>
      </c>
      <c r="V4" s="9">
        <v>183.75</v>
      </c>
    </row>
    <row r="5" spans="1:24" x14ac:dyDescent="0.3">
      <c r="A5" s="1" t="s">
        <v>35</v>
      </c>
      <c r="B5" s="2" t="s">
        <v>157</v>
      </c>
      <c r="C5" s="3">
        <v>45907</v>
      </c>
      <c r="D5" s="4" t="s">
        <v>40</v>
      </c>
      <c r="E5" s="5">
        <v>190</v>
      </c>
      <c r="F5" s="22">
        <v>2</v>
      </c>
      <c r="G5" s="24">
        <v>187</v>
      </c>
      <c r="H5" s="22">
        <v>2</v>
      </c>
      <c r="I5" s="5">
        <v>188</v>
      </c>
      <c r="J5" s="22">
        <v>3</v>
      </c>
      <c r="K5" s="5">
        <v>189</v>
      </c>
      <c r="L5" s="22">
        <v>2</v>
      </c>
      <c r="M5" s="5">
        <v>182</v>
      </c>
      <c r="N5" s="22"/>
      <c r="O5" s="5">
        <v>192</v>
      </c>
      <c r="P5" s="22">
        <v>3</v>
      </c>
      <c r="Q5" s="6">
        <v>6</v>
      </c>
      <c r="R5" s="6">
        <v>1128</v>
      </c>
      <c r="S5" s="7">
        <v>188</v>
      </c>
      <c r="T5" s="41">
        <v>12</v>
      </c>
      <c r="U5" s="8">
        <v>4</v>
      </c>
      <c r="V5" s="9">
        <v>192</v>
      </c>
    </row>
    <row r="6" spans="1:24" x14ac:dyDescent="0.3">
      <c r="A6" s="1" t="s">
        <v>35</v>
      </c>
      <c r="B6" s="2" t="s">
        <v>157</v>
      </c>
      <c r="C6" s="3">
        <v>45920</v>
      </c>
      <c r="D6" s="4" t="s">
        <v>56</v>
      </c>
      <c r="E6" s="61">
        <v>189</v>
      </c>
      <c r="F6" s="61">
        <v>0</v>
      </c>
      <c r="G6" s="24">
        <v>185</v>
      </c>
      <c r="H6" s="61">
        <v>3</v>
      </c>
      <c r="I6" s="61">
        <v>180</v>
      </c>
      <c r="J6" s="61">
        <v>0</v>
      </c>
      <c r="K6" s="61">
        <v>179</v>
      </c>
      <c r="L6" s="61">
        <v>0</v>
      </c>
      <c r="M6" s="5"/>
      <c r="N6" s="22"/>
      <c r="O6" s="5"/>
      <c r="P6" s="22"/>
      <c r="Q6" s="6">
        <v>4</v>
      </c>
      <c r="R6" s="6">
        <v>733</v>
      </c>
      <c r="S6" s="7">
        <v>183.25</v>
      </c>
      <c r="T6" s="41">
        <v>3</v>
      </c>
      <c r="U6" s="8">
        <v>3</v>
      </c>
      <c r="V6" s="9">
        <v>186.25</v>
      </c>
    </row>
    <row r="7" spans="1:24" x14ac:dyDescent="0.3">
      <c r="A7" s="1" t="s">
        <v>35</v>
      </c>
      <c r="B7" s="2" t="s">
        <v>157</v>
      </c>
      <c r="C7" s="3">
        <v>45948</v>
      </c>
      <c r="D7" s="4" t="s">
        <v>56</v>
      </c>
      <c r="E7" s="24">
        <v>187</v>
      </c>
      <c r="F7" s="61">
        <v>1</v>
      </c>
      <c r="G7" s="24">
        <v>188</v>
      </c>
      <c r="H7" s="61">
        <v>2</v>
      </c>
      <c r="I7" s="61">
        <v>181</v>
      </c>
      <c r="J7" s="61">
        <v>1</v>
      </c>
      <c r="K7" s="24">
        <v>187</v>
      </c>
      <c r="L7" s="61">
        <v>1</v>
      </c>
      <c r="M7" s="42"/>
      <c r="N7" s="22"/>
      <c r="O7" s="5"/>
      <c r="P7" s="22"/>
      <c r="Q7" s="6">
        <v>4</v>
      </c>
      <c r="R7" s="6">
        <v>743</v>
      </c>
      <c r="S7" s="7">
        <v>185.75</v>
      </c>
      <c r="T7" s="41">
        <v>5</v>
      </c>
      <c r="U7" s="8">
        <v>4</v>
      </c>
      <c r="V7" s="9">
        <v>189.75</v>
      </c>
    </row>
    <row r="9" spans="1:24" x14ac:dyDescent="0.3">
      <c r="Q9" s="37">
        <f>SUM(Q2:Q8)</f>
        <v>28</v>
      </c>
      <c r="R9" s="37">
        <f>SUM(R2:R8)</f>
        <v>5188.0010000000002</v>
      </c>
      <c r="S9" s="38">
        <f>SUM(R9/Q9)</f>
        <v>185.28575000000001</v>
      </c>
      <c r="T9" s="37">
        <f>SUM(T2:T8)</f>
        <v>31</v>
      </c>
      <c r="U9" s="37">
        <f>SUM(U2:U8)</f>
        <v>28</v>
      </c>
      <c r="V9" s="39">
        <f>SUM(S9+U9)</f>
        <v>213.28575000000001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5:P5 B5:C5" name="Range1_10_2"/>
    <protectedRange sqref="D5" name="Range1_1_7_2"/>
    <protectedRange sqref="T5" name="Range1_3_5_6_1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7"/>
    <protectedRange algorithmName="SHA-512" hashValue="ON39YdpmFHfN9f47KpiRvqrKx0V9+erV1CNkpWzYhW/Qyc6aT8rEyCrvauWSYGZK2ia3o7vd3akF07acHAFpOA==" saltValue="yVW9XmDwTqEnmpSGai0KYg==" spinCount="100000" sqref="E7:P7 B7:C7" name="Range1_14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</protectedRanges>
  <conditionalFormatting sqref="E5">
    <cfRule type="top10" dxfId="415" priority="21" rank="1"/>
  </conditionalFormatting>
  <conditionalFormatting sqref="G5">
    <cfRule type="top10" dxfId="414" priority="20" rank="1"/>
  </conditionalFormatting>
  <conditionalFormatting sqref="I5">
    <cfRule type="top10" dxfId="413" priority="19" rank="1"/>
  </conditionalFormatting>
  <conditionalFormatting sqref="K5">
    <cfRule type="top10" dxfId="412" priority="18" rank="1"/>
  </conditionalFormatting>
  <conditionalFormatting sqref="M5">
    <cfRule type="top10" dxfId="411" priority="17" rank="1"/>
  </conditionalFormatting>
  <conditionalFormatting sqref="O5">
    <cfRule type="top10" dxfId="410" priority="16" rank="1"/>
  </conditionalFormatting>
  <conditionalFormatting sqref="E5:P5">
    <cfRule type="cellIs" dxfId="409" priority="15" operator="greaterThanOrEqual">
      <formula>200</formula>
    </cfRule>
  </conditionalFormatting>
  <conditionalFormatting sqref="E6">
    <cfRule type="top10" dxfId="408" priority="9" rank="1"/>
  </conditionalFormatting>
  <conditionalFormatting sqref="E6:P6">
    <cfRule type="cellIs" dxfId="407" priority="8" operator="greaterThanOrEqual">
      <formula>200</formula>
    </cfRule>
  </conditionalFormatting>
  <conditionalFormatting sqref="G6">
    <cfRule type="top10" dxfId="406" priority="10" rank="1"/>
  </conditionalFormatting>
  <conditionalFormatting sqref="I6">
    <cfRule type="top10" dxfId="405" priority="11" rank="1"/>
  </conditionalFormatting>
  <conditionalFormatting sqref="K6">
    <cfRule type="top10" dxfId="404" priority="12" rank="1"/>
  </conditionalFormatting>
  <conditionalFormatting sqref="M6">
    <cfRule type="top10" dxfId="403" priority="13" rank="1"/>
  </conditionalFormatting>
  <conditionalFormatting sqref="O6">
    <cfRule type="top10" dxfId="402" priority="14" rank="1"/>
  </conditionalFormatting>
  <conditionalFormatting sqref="E7">
    <cfRule type="top10" dxfId="401" priority="2" rank="1"/>
  </conditionalFormatting>
  <conditionalFormatting sqref="E7:P7">
    <cfRule type="cellIs" dxfId="400" priority="1" operator="greaterThanOrEqual">
      <formula>200</formula>
    </cfRule>
  </conditionalFormatting>
  <conditionalFormatting sqref="G7">
    <cfRule type="top10" dxfId="399" priority="3" rank="1"/>
  </conditionalFormatting>
  <conditionalFormatting sqref="I7">
    <cfRule type="top10" dxfId="398" priority="4" rank="1"/>
  </conditionalFormatting>
  <conditionalFormatting sqref="K7">
    <cfRule type="top10" dxfId="397" priority="5" rank="1"/>
  </conditionalFormatting>
  <conditionalFormatting sqref="M7">
    <cfRule type="top10" dxfId="396" priority="6" rank="1"/>
  </conditionalFormatting>
  <conditionalFormatting sqref="O7">
    <cfRule type="top10" dxfId="395" priority="7" rank="1"/>
  </conditionalFormatting>
  <hyperlinks>
    <hyperlink ref="X1" location="'Kentucky 2025'!A1" display="Return to Rankings" xr:uid="{7EC21A9A-2515-4229-A280-198C6DF8D21A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3C55-8566-400A-8EF7-13400AB58B93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3">
      <c r="A2" s="67" t="s">
        <v>11</v>
      </c>
      <c r="B2" s="2" t="s">
        <v>135</v>
      </c>
      <c r="C2" s="3">
        <v>45812</v>
      </c>
      <c r="D2" s="4" t="s">
        <v>40</v>
      </c>
      <c r="E2" s="5">
        <v>185</v>
      </c>
      <c r="F2" s="22">
        <v>2</v>
      </c>
      <c r="G2" s="24">
        <v>188</v>
      </c>
      <c r="H2" s="22"/>
      <c r="I2" s="5">
        <v>185</v>
      </c>
      <c r="J2" s="22"/>
      <c r="K2" s="5">
        <v>188</v>
      </c>
      <c r="L2" s="22">
        <v>3</v>
      </c>
      <c r="M2" s="5"/>
      <c r="N2" s="22"/>
      <c r="O2" s="5"/>
      <c r="P2" s="22"/>
      <c r="Q2" s="6">
        <v>4</v>
      </c>
      <c r="R2" s="6">
        <v>746</v>
      </c>
      <c r="S2" s="7">
        <v>186.5</v>
      </c>
      <c r="T2" s="41">
        <v>5</v>
      </c>
      <c r="U2" s="8">
        <v>2</v>
      </c>
      <c r="V2" s="9">
        <v>188.5</v>
      </c>
    </row>
    <row r="4" spans="1:24" x14ac:dyDescent="0.3">
      <c r="Q4" s="37">
        <f>SUM(Q2:Q3)</f>
        <v>4</v>
      </c>
      <c r="R4" s="37">
        <f>SUM(R2:R3)</f>
        <v>746</v>
      </c>
      <c r="S4" s="38">
        <f>SUM(R4/Q4)</f>
        <v>186.5</v>
      </c>
      <c r="T4" s="37">
        <f>SUM(T2:T3)</f>
        <v>5</v>
      </c>
      <c r="U4" s="37">
        <f>SUM(U2:U3)</f>
        <v>2</v>
      </c>
      <c r="V4" s="3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D3ECE275-708E-4CD2-A915-24EFC68D1396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2A1B-B25E-4395-905C-790FE6A8E666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150</v>
      </c>
      <c r="C2" s="3">
        <v>45840</v>
      </c>
      <c r="D2" s="4" t="s">
        <v>40</v>
      </c>
      <c r="E2" s="24">
        <v>195</v>
      </c>
      <c r="F2" s="22"/>
      <c r="G2" s="24">
        <v>193</v>
      </c>
      <c r="H2" s="22">
        <v>4</v>
      </c>
      <c r="I2" s="5">
        <v>195</v>
      </c>
      <c r="J2" s="22"/>
      <c r="K2" s="42">
        <v>193</v>
      </c>
      <c r="L2" s="22">
        <v>3</v>
      </c>
      <c r="M2" s="42"/>
      <c r="N2" s="22"/>
      <c r="O2" s="5"/>
      <c r="P2" s="22"/>
      <c r="Q2" s="6">
        <v>4</v>
      </c>
      <c r="R2" s="6">
        <v>776</v>
      </c>
      <c r="S2" s="7">
        <v>194</v>
      </c>
      <c r="T2" s="41">
        <v>7</v>
      </c>
      <c r="U2" s="8">
        <v>3</v>
      </c>
      <c r="V2" s="9">
        <v>197</v>
      </c>
    </row>
    <row r="3" spans="1:24" x14ac:dyDescent="0.3">
      <c r="A3" s="1" t="s">
        <v>11</v>
      </c>
      <c r="B3" s="2" t="s">
        <v>150</v>
      </c>
      <c r="C3" s="3">
        <v>45879</v>
      </c>
      <c r="D3" s="4" t="s">
        <v>40</v>
      </c>
      <c r="E3" s="24">
        <v>196</v>
      </c>
      <c r="F3" s="22">
        <v>3</v>
      </c>
      <c r="G3" s="24">
        <v>194</v>
      </c>
      <c r="H3" s="22">
        <v>3</v>
      </c>
      <c r="I3" s="81">
        <v>200</v>
      </c>
      <c r="J3" s="22">
        <v>3</v>
      </c>
      <c r="K3" s="24">
        <v>198</v>
      </c>
      <c r="L3" s="22">
        <v>2</v>
      </c>
      <c r="M3" s="42">
        <v>197</v>
      </c>
      <c r="N3" s="22">
        <v>2</v>
      </c>
      <c r="O3" s="5">
        <v>191</v>
      </c>
      <c r="P3" s="22">
        <v>2</v>
      </c>
      <c r="Q3" s="6">
        <v>6</v>
      </c>
      <c r="R3" s="6">
        <v>1176</v>
      </c>
      <c r="S3" s="7">
        <v>196</v>
      </c>
      <c r="T3" s="41">
        <v>15</v>
      </c>
      <c r="U3" s="8">
        <v>18</v>
      </c>
      <c r="V3" s="9">
        <v>214</v>
      </c>
    </row>
    <row r="4" spans="1:24" x14ac:dyDescent="0.3">
      <c r="A4" s="88" t="s">
        <v>11</v>
      </c>
      <c r="B4" s="89" t="s">
        <v>150</v>
      </c>
      <c r="C4" s="90">
        <v>45907</v>
      </c>
      <c r="D4" s="91" t="s">
        <v>40</v>
      </c>
      <c r="E4" s="98">
        <v>196</v>
      </c>
      <c r="F4" s="93">
        <v>4</v>
      </c>
      <c r="G4" s="98">
        <v>194</v>
      </c>
      <c r="H4" s="93">
        <v>3</v>
      </c>
      <c r="I4" s="92">
        <v>196</v>
      </c>
      <c r="J4" s="93">
        <v>1</v>
      </c>
      <c r="K4" s="98">
        <v>193</v>
      </c>
      <c r="L4" s="93">
        <v>1</v>
      </c>
      <c r="M4" s="99">
        <v>190</v>
      </c>
      <c r="N4" s="93"/>
      <c r="O4" s="92">
        <v>192</v>
      </c>
      <c r="P4" s="93">
        <v>1</v>
      </c>
      <c r="Q4" s="94">
        <v>6</v>
      </c>
      <c r="R4" s="94">
        <v>1161</v>
      </c>
      <c r="S4" s="95">
        <v>193.5</v>
      </c>
      <c r="T4" s="37">
        <v>10</v>
      </c>
      <c r="U4" s="96">
        <v>4</v>
      </c>
      <c r="V4" s="97">
        <v>197.5</v>
      </c>
    </row>
    <row r="6" spans="1:24" x14ac:dyDescent="0.3">
      <c r="Q6" s="37">
        <f>SUM(Q2:Q5)</f>
        <v>16</v>
      </c>
      <c r="R6" s="37">
        <f>SUM(R2:R5)</f>
        <v>3113</v>
      </c>
      <c r="S6" s="38">
        <f>SUM(R6/Q6)</f>
        <v>194.5625</v>
      </c>
      <c r="T6" s="37">
        <f>SUM(T2:T5)</f>
        <v>32</v>
      </c>
      <c r="U6" s="37">
        <f>SUM(U2:U5)</f>
        <v>25</v>
      </c>
      <c r="V6" s="39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4 B4:C4 H4:L4 N4:O4" name="Range1_9_2"/>
    <protectedRange sqref="D4" name="Range1_1_6_1"/>
    <protectedRange sqref="G4 M4" name="Range1_33_1_8"/>
    <protectedRange sqref="T4" name="Range1_3_5_5_1"/>
  </protectedRanges>
  <conditionalFormatting sqref="E4">
    <cfRule type="top10" dxfId="394" priority="7" rank="1"/>
  </conditionalFormatting>
  <conditionalFormatting sqref="G4">
    <cfRule type="top10" dxfId="393" priority="6" rank="1"/>
  </conditionalFormatting>
  <conditionalFormatting sqref="I4">
    <cfRule type="top10" dxfId="392" priority="5" rank="1"/>
  </conditionalFormatting>
  <conditionalFormatting sqref="K4">
    <cfRule type="top10" dxfId="391" priority="4" rank="1"/>
  </conditionalFormatting>
  <conditionalFormatting sqref="M4">
    <cfRule type="top10" dxfId="390" priority="3" rank="1"/>
  </conditionalFormatting>
  <conditionalFormatting sqref="O4">
    <cfRule type="top10" dxfId="389" priority="2" rank="1"/>
  </conditionalFormatting>
  <conditionalFormatting sqref="E4:P4">
    <cfRule type="cellIs" dxfId="388" priority="1" operator="greaterThanOrEqual">
      <formula>200</formula>
    </cfRule>
  </conditionalFormatting>
  <hyperlinks>
    <hyperlink ref="X1" location="'Kentucky 2025'!A1" display="Return to Rankings" xr:uid="{D4A1D013-E03E-43CE-BD54-267564C52747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0792-8A5E-4C63-8F68-D43E82D6EB6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168</v>
      </c>
      <c r="C2" s="3">
        <v>45879</v>
      </c>
      <c r="D2" s="4" t="s">
        <v>40</v>
      </c>
      <c r="E2" s="5">
        <v>194</v>
      </c>
      <c r="F2" s="22">
        <v>0</v>
      </c>
      <c r="G2" s="5">
        <v>194</v>
      </c>
      <c r="H2" s="22">
        <v>2</v>
      </c>
      <c r="I2" s="5">
        <v>196</v>
      </c>
      <c r="J2" s="22">
        <v>0</v>
      </c>
      <c r="K2" s="5">
        <v>189</v>
      </c>
      <c r="L2" s="22"/>
      <c r="M2" s="5">
        <v>196</v>
      </c>
      <c r="N2" s="22">
        <v>1</v>
      </c>
      <c r="O2" s="81">
        <v>200</v>
      </c>
      <c r="P2" s="22">
        <v>5</v>
      </c>
      <c r="Q2" s="6">
        <v>6</v>
      </c>
      <c r="R2" s="6">
        <v>1169</v>
      </c>
      <c r="S2" s="7">
        <v>194.83333333333334</v>
      </c>
      <c r="T2" s="41">
        <v>8</v>
      </c>
      <c r="U2" s="8">
        <v>4</v>
      </c>
      <c r="V2" s="9">
        <v>198.83333333333334</v>
      </c>
    </row>
    <row r="4" spans="1:24" x14ac:dyDescent="0.3">
      <c r="Q4" s="37">
        <f>SUM(Q2:Q3)</f>
        <v>6</v>
      </c>
      <c r="R4" s="37">
        <f>SUM(R2:R3)</f>
        <v>1169</v>
      </c>
      <c r="S4" s="38">
        <f>SUM(R4/Q4)</f>
        <v>194.83333333333334</v>
      </c>
      <c r="T4" s="37">
        <f>SUM(T2:T3)</f>
        <v>8</v>
      </c>
      <c r="U4" s="37">
        <f>SUM(U2:U3)</f>
        <v>4</v>
      </c>
      <c r="V4" s="3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0E63808-D23B-440D-80B6-80F999FC906E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29A0-2006-4894-A078-355EB430764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178</v>
      </c>
      <c r="C2" s="3">
        <v>45879</v>
      </c>
      <c r="D2" s="4" t="s">
        <v>40</v>
      </c>
      <c r="E2" s="5">
        <v>186</v>
      </c>
      <c r="F2" s="22">
        <v>1</v>
      </c>
      <c r="G2" s="24">
        <v>194</v>
      </c>
      <c r="H2" s="22">
        <v>2</v>
      </c>
      <c r="I2" s="5">
        <v>185.001</v>
      </c>
      <c r="J2" s="22">
        <v>2</v>
      </c>
      <c r="K2" s="5">
        <v>186</v>
      </c>
      <c r="L2" s="22">
        <v>3</v>
      </c>
      <c r="M2" s="5">
        <v>186</v>
      </c>
      <c r="N2" s="22"/>
      <c r="O2" s="5">
        <v>188</v>
      </c>
      <c r="P2" s="22">
        <v>1</v>
      </c>
      <c r="Q2" s="6">
        <v>6</v>
      </c>
      <c r="R2" s="6">
        <v>1125.001</v>
      </c>
      <c r="S2" s="7">
        <v>187.50016666666667</v>
      </c>
      <c r="T2" s="41">
        <v>9</v>
      </c>
      <c r="U2" s="8">
        <v>4</v>
      </c>
      <c r="V2" s="9">
        <v>191.50016666666667</v>
      </c>
    </row>
    <row r="4" spans="1:24" x14ac:dyDescent="0.3">
      <c r="Q4" s="37">
        <f>SUM(Q2:Q3)</f>
        <v>6</v>
      </c>
      <c r="R4" s="37">
        <f>SUM(R2:R3)</f>
        <v>1125.001</v>
      </c>
      <c r="S4" s="38">
        <f>SUM(R4/Q4)</f>
        <v>187.50016666666667</v>
      </c>
      <c r="T4" s="37">
        <f>SUM(T2:T3)</f>
        <v>9</v>
      </c>
      <c r="U4" s="37">
        <f>SUM(U2:U3)</f>
        <v>4</v>
      </c>
      <c r="V4" s="39">
        <f>SUM(S4+U4)</f>
        <v>191.50016666666667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DD14C73-0229-472B-9A06-A63C93438949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95B5-D7F9-413D-9F03-ADCE7245C3F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167</v>
      </c>
      <c r="C2" s="3">
        <v>45879</v>
      </c>
      <c r="D2" s="4" t="s">
        <v>40</v>
      </c>
      <c r="E2" s="5">
        <v>199</v>
      </c>
      <c r="F2" s="22">
        <v>4</v>
      </c>
      <c r="G2" s="5">
        <v>196</v>
      </c>
      <c r="H2" s="22">
        <v>2</v>
      </c>
      <c r="I2" s="5">
        <v>198</v>
      </c>
      <c r="J2" s="22">
        <v>5</v>
      </c>
      <c r="K2" s="5">
        <v>199</v>
      </c>
      <c r="L2" s="22">
        <v>2</v>
      </c>
      <c r="M2" s="5">
        <v>199</v>
      </c>
      <c r="N2" s="22">
        <v>7</v>
      </c>
      <c r="O2" s="81">
        <v>200.001</v>
      </c>
      <c r="P2" s="22">
        <v>6</v>
      </c>
      <c r="Q2" s="6">
        <v>6</v>
      </c>
      <c r="R2" s="6">
        <v>1191.001</v>
      </c>
      <c r="S2" s="7">
        <v>198.50016666666667</v>
      </c>
      <c r="T2" s="41">
        <v>26</v>
      </c>
      <c r="U2" s="8">
        <v>10</v>
      </c>
      <c r="V2" s="9">
        <v>208.50016666666667</v>
      </c>
    </row>
    <row r="4" spans="1:24" x14ac:dyDescent="0.3">
      <c r="Q4" s="37">
        <f>SUM(Q2:Q3)</f>
        <v>6</v>
      </c>
      <c r="R4" s="37">
        <f>SUM(R2:R3)</f>
        <v>1191.001</v>
      </c>
      <c r="S4" s="38">
        <f>SUM(R4/Q4)</f>
        <v>198.50016666666667</v>
      </c>
      <c r="T4" s="37">
        <f>SUM(T2:T3)</f>
        <v>26</v>
      </c>
      <c r="U4" s="37">
        <f>SUM(U2:U3)</f>
        <v>10</v>
      </c>
      <c r="V4" s="39">
        <f>SUM(S4+U4)</f>
        <v>208.50016666666667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DAE7769-7D55-4283-AF84-7952B13DEA26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D2BF-41E2-4DE4-B14D-969FEFA6E9D9}">
  <dimension ref="A1:X3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68</v>
      </c>
      <c r="C2" s="3">
        <v>45735</v>
      </c>
      <c r="D2" s="4" t="s">
        <v>40</v>
      </c>
      <c r="E2" s="5">
        <v>180</v>
      </c>
      <c r="F2" s="22">
        <v>2</v>
      </c>
      <c r="G2" s="5">
        <v>180</v>
      </c>
      <c r="H2" s="22">
        <v>1</v>
      </c>
      <c r="I2" s="5">
        <v>179</v>
      </c>
      <c r="J2" s="22">
        <v>1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729</v>
      </c>
      <c r="S2" s="7">
        <v>182.25</v>
      </c>
      <c r="T2" s="41">
        <v>5</v>
      </c>
      <c r="U2" s="8">
        <v>5</v>
      </c>
      <c r="V2" s="9">
        <v>187.25</v>
      </c>
    </row>
    <row r="3" spans="1:24" x14ac:dyDescent="0.3">
      <c r="A3" s="1" t="s">
        <v>37</v>
      </c>
      <c r="B3" s="2" t="s">
        <v>68</v>
      </c>
      <c r="C3" s="3">
        <v>45749</v>
      </c>
      <c r="D3" s="4" t="s">
        <v>40</v>
      </c>
      <c r="E3" s="5">
        <v>180</v>
      </c>
      <c r="F3" s="22"/>
      <c r="G3" s="5">
        <v>179</v>
      </c>
      <c r="H3" s="22"/>
      <c r="I3" s="5">
        <v>185</v>
      </c>
      <c r="J3" s="22">
        <v>0</v>
      </c>
      <c r="K3" s="5">
        <v>185</v>
      </c>
      <c r="L3" s="22"/>
      <c r="M3" s="5"/>
      <c r="N3" s="22"/>
      <c r="O3" s="5"/>
      <c r="P3" s="22"/>
      <c r="Q3" s="6">
        <v>4</v>
      </c>
      <c r="R3" s="6">
        <v>729</v>
      </c>
      <c r="S3" s="7">
        <v>182.25</v>
      </c>
      <c r="T3" s="41">
        <v>0</v>
      </c>
      <c r="U3" s="8">
        <v>5</v>
      </c>
      <c r="V3" s="9">
        <v>187.25</v>
      </c>
    </row>
    <row r="4" spans="1:24" x14ac:dyDescent="0.3">
      <c r="A4" s="1" t="s">
        <v>37</v>
      </c>
      <c r="B4" s="2" t="s">
        <v>68</v>
      </c>
      <c r="C4" s="3">
        <v>45756</v>
      </c>
      <c r="D4" s="4" t="s">
        <v>40</v>
      </c>
      <c r="E4" s="5">
        <v>184</v>
      </c>
      <c r="F4" s="22"/>
      <c r="G4" s="5">
        <v>175</v>
      </c>
      <c r="H4" s="22"/>
      <c r="I4" s="5">
        <v>198</v>
      </c>
      <c r="J4" s="22">
        <v>3</v>
      </c>
      <c r="K4" s="5">
        <v>188</v>
      </c>
      <c r="L4" s="22"/>
      <c r="M4" s="5"/>
      <c r="N4" s="22"/>
      <c r="O4" s="5"/>
      <c r="P4" s="22"/>
      <c r="Q4" s="6">
        <v>4</v>
      </c>
      <c r="R4" s="6">
        <v>745</v>
      </c>
      <c r="S4" s="7">
        <v>186.25</v>
      </c>
      <c r="T4" s="41">
        <v>3</v>
      </c>
      <c r="U4" s="8">
        <v>5</v>
      </c>
      <c r="V4" s="9">
        <v>191.25</v>
      </c>
    </row>
    <row r="5" spans="1:24" x14ac:dyDescent="0.3">
      <c r="A5" s="1" t="s">
        <v>37</v>
      </c>
      <c r="B5" s="2" t="s">
        <v>68</v>
      </c>
      <c r="C5" s="3">
        <v>45763</v>
      </c>
      <c r="D5" s="4" t="s">
        <v>40</v>
      </c>
      <c r="E5" s="5">
        <v>182</v>
      </c>
      <c r="F5" s="22"/>
      <c r="G5" s="5">
        <v>177</v>
      </c>
      <c r="H5" s="22">
        <v>1</v>
      </c>
      <c r="I5" s="5">
        <v>183</v>
      </c>
      <c r="J5" s="22">
        <v>1</v>
      </c>
      <c r="K5" s="5">
        <v>182</v>
      </c>
      <c r="L5" s="22"/>
      <c r="M5" s="5"/>
      <c r="N5" s="22"/>
      <c r="O5" s="5"/>
      <c r="P5" s="22"/>
      <c r="Q5" s="6">
        <v>4</v>
      </c>
      <c r="R5" s="6">
        <v>724</v>
      </c>
      <c r="S5" s="7">
        <v>181</v>
      </c>
      <c r="T5" s="41">
        <v>2</v>
      </c>
      <c r="U5" s="8">
        <v>5</v>
      </c>
      <c r="V5" s="9">
        <v>186</v>
      </c>
    </row>
    <row r="6" spans="1:24" x14ac:dyDescent="0.3">
      <c r="A6" s="1" t="s">
        <v>37</v>
      </c>
      <c r="B6" s="2" t="s">
        <v>68</v>
      </c>
      <c r="C6" s="3">
        <v>45777</v>
      </c>
      <c r="D6" s="4" t="s">
        <v>40</v>
      </c>
      <c r="E6" s="5">
        <v>184</v>
      </c>
      <c r="F6" s="22"/>
      <c r="G6" s="5">
        <v>181</v>
      </c>
      <c r="H6" s="22"/>
      <c r="I6" s="5">
        <v>183</v>
      </c>
      <c r="J6" s="22">
        <v>2</v>
      </c>
      <c r="K6" s="5">
        <v>184</v>
      </c>
      <c r="L6" s="22">
        <v>1</v>
      </c>
      <c r="M6" s="5"/>
      <c r="N6" s="22"/>
      <c r="O6" s="5"/>
      <c r="P6" s="22"/>
      <c r="Q6" s="6">
        <v>4</v>
      </c>
      <c r="R6" s="6">
        <v>732</v>
      </c>
      <c r="S6" s="7">
        <v>183</v>
      </c>
      <c r="T6" s="41">
        <v>3</v>
      </c>
      <c r="U6" s="8">
        <v>5</v>
      </c>
      <c r="V6" s="9">
        <v>188</v>
      </c>
    </row>
    <row r="7" spans="1:24" x14ac:dyDescent="0.3">
      <c r="A7" s="1" t="s">
        <v>37</v>
      </c>
      <c r="B7" s="2" t="s">
        <v>68</v>
      </c>
      <c r="C7" s="3">
        <v>45784</v>
      </c>
      <c r="D7" s="4" t="s">
        <v>40</v>
      </c>
      <c r="E7" s="5">
        <v>179</v>
      </c>
      <c r="F7" s="22">
        <v>1</v>
      </c>
      <c r="G7" s="5">
        <v>191</v>
      </c>
      <c r="H7" s="22"/>
      <c r="I7" s="5">
        <v>195</v>
      </c>
      <c r="J7" s="22"/>
      <c r="K7" s="5">
        <v>188</v>
      </c>
      <c r="L7" s="22"/>
      <c r="M7" s="5"/>
      <c r="N7" s="22"/>
      <c r="O7" s="5"/>
      <c r="P7" s="22"/>
      <c r="Q7" s="6">
        <v>4</v>
      </c>
      <c r="R7" s="6">
        <v>753</v>
      </c>
      <c r="S7" s="7">
        <v>188.25</v>
      </c>
      <c r="T7" s="41">
        <v>1</v>
      </c>
      <c r="U7" s="8">
        <v>5</v>
      </c>
      <c r="V7" s="9">
        <v>193.25</v>
      </c>
    </row>
    <row r="8" spans="1:24" x14ac:dyDescent="0.3">
      <c r="A8" s="1" t="s">
        <v>37</v>
      </c>
      <c r="B8" s="2" t="s">
        <v>68</v>
      </c>
      <c r="C8" s="3">
        <v>45787</v>
      </c>
      <c r="D8" s="4" t="s">
        <v>40</v>
      </c>
      <c r="E8" s="5">
        <v>188</v>
      </c>
      <c r="F8" s="22"/>
      <c r="G8" s="5">
        <v>186</v>
      </c>
      <c r="H8" s="22">
        <v>1</v>
      </c>
      <c r="I8" s="5">
        <v>194</v>
      </c>
      <c r="J8" s="22"/>
      <c r="K8" s="5">
        <v>191</v>
      </c>
      <c r="L8" s="22">
        <v>2</v>
      </c>
      <c r="M8" s="5"/>
      <c r="N8" s="22"/>
      <c r="O8" s="5"/>
      <c r="P8" s="22"/>
      <c r="Q8" s="6">
        <v>4</v>
      </c>
      <c r="R8" s="6">
        <v>759</v>
      </c>
      <c r="S8" s="7">
        <v>189.75</v>
      </c>
      <c r="T8" s="41">
        <v>3</v>
      </c>
      <c r="U8" s="8">
        <v>5</v>
      </c>
      <c r="V8" s="9">
        <v>194.75</v>
      </c>
    </row>
    <row r="9" spans="1:24" x14ac:dyDescent="0.3">
      <c r="A9" s="1" t="s">
        <v>37</v>
      </c>
      <c r="B9" s="2" t="s">
        <v>68</v>
      </c>
      <c r="C9" s="3">
        <v>45791</v>
      </c>
      <c r="D9" s="4" t="s">
        <v>40</v>
      </c>
      <c r="E9" s="5">
        <v>184</v>
      </c>
      <c r="F9" s="22">
        <v>5</v>
      </c>
      <c r="G9" s="5">
        <v>188</v>
      </c>
      <c r="H9" s="22">
        <v>1</v>
      </c>
      <c r="I9" s="5">
        <v>182</v>
      </c>
      <c r="J9" s="22"/>
      <c r="K9" s="5">
        <v>182</v>
      </c>
      <c r="L9" s="22">
        <v>1</v>
      </c>
      <c r="M9" s="5"/>
      <c r="N9" s="22"/>
      <c r="O9" s="5"/>
      <c r="P9" s="22"/>
      <c r="Q9" s="6">
        <v>4</v>
      </c>
      <c r="R9" s="6">
        <v>736</v>
      </c>
      <c r="S9" s="7">
        <v>184</v>
      </c>
      <c r="T9" s="41">
        <v>7</v>
      </c>
      <c r="U9" s="8">
        <v>5</v>
      </c>
      <c r="V9" s="9">
        <v>189</v>
      </c>
    </row>
    <row r="10" spans="1:24" x14ac:dyDescent="0.3">
      <c r="A10" s="1" t="s">
        <v>37</v>
      </c>
      <c r="B10" s="2" t="s">
        <v>68</v>
      </c>
      <c r="C10" s="3">
        <v>45812</v>
      </c>
      <c r="D10" s="4" t="s">
        <v>40</v>
      </c>
      <c r="E10" s="5">
        <v>178</v>
      </c>
      <c r="F10" s="22">
        <v>1</v>
      </c>
      <c r="G10" s="5">
        <v>178</v>
      </c>
      <c r="H10" s="22">
        <v>1</v>
      </c>
      <c r="I10" s="5">
        <v>174</v>
      </c>
      <c r="J10" s="22"/>
      <c r="K10" s="5">
        <v>184</v>
      </c>
      <c r="L10" s="22"/>
      <c r="M10" s="5"/>
      <c r="N10" s="22"/>
      <c r="O10" s="5"/>
      <c r="P10" s="22"/>
      <c r="Q10" s="6">
        <v>4</v>
      </c>
      <c r="R10" s="6">
        <v>714</v>
      </c>
      <c r="S10" s="7">
        <v>178.5</v>
      </c>
      <c r="T10" s="41">
        <v>2</v>
      </c>
      <c r="U10" s="8">
        <v>4</v>
      </c>
      <c r="V10" s="9">
        <v>182.5</v>
      </c>
    </row>
    <row r="11" spans="1:24" x14ac:dyDescent="0.3">
      <c r="A11" s="1" t="s">
        <v>37</v>
      </c>
      <c r="B11" s="2" t="s">
        <v>68</v>
      </c>
      <c r="C11" s="3">
        <v>45815</v>
      </c>
      <c r="D11" s="4" t="s">
        <v>40</v>
      </c>
      <c r="E11" s="5">
        <v>175</v>
      </c>
      <c r="F11" s="22"/>
      <c r="G11" s="5">
        <v>184</v>
      </c>
      <c r="H11" s="22"/>
      <c r="I11" s="5">
        <v>183</v>
      </c>
      <c r="J11" s="22"/>
      <c r="K11" s="5">
        <v>184</v>
      </c>
      <c r="L11" s="22"/>
      <c r="M11" s="5"/>
      <c r="N11" s="22"/>
      <c r="O11" s="5"/>
      <c r="P11" s="22"/>
      <c r="Q11" s="6">
        <v>4</v>
      </c>
      <c r="R11" s="6">
        <v>726</v>
      </c>
      <c r="S11" s="7">
        <v>181.5</v>
      </c>
      <c r="T11" s="41">
        <v>0</v>
      </c>
      <c r="U11" s="8">
        <v>5</v>
      </c>
      <c r="V11" s="9">
        <v>186.5</v>
      </c>
    </row>
    <row r="12" spans="1:24" x14ac:dyDescent="0.3">
      <c r="A12" s="1" t="s">
        <v>37</v>
      </c>
      <c r="B12" s="2" t="s">
        <v>68</v>
      </c>
      <c r="C12" s="3">
        <v>45819</v>
      </c>
      <c r="D12" s="4" t="s">
        <v>40</v>
      </c>
      <c r="E12" s="5">
        <v>183</v>
      </c>
      <c r="F12" s="22">
        <v>1</v>
      </c>
      <c r="G12" s="5">
        <v>184</v>
      </c>
      <c r="H12" s="22"/>
      <c r="I12" s="5">
        <v>180</v>
      </c>
      <c r="J12" s="22">
        <v>1</v>
      </c>
      <c r="K12" s="5">
        <v>185</v>
      </c>
      <c r="L12" s="22"/>
      <c r="M12" s="5"/>
      <c r="N12" s="22"/>
      <c r="O12" s="5"/>
      <c r="P12" s="22"/>
      <c r="Q12" s="6">
        <v>4</v>
      </c>
      <c r="R12" s="6">
        <v>732</v>
      </c>
      <c r="S12" s="7">
        <v>183</v>
      </c>
      <c r="T12" s="41">
        <v>2</v>
      </c>
      <c r="U12" s="8">
        <v>5</v>
      </c>
      <c r="V12" s="9">
        <v>188</v>
      </c>
    </row>
    <row r="13" spans="1:24" x14ac:dyDescent="0.3">
      <c r="A13" s="1" t="s">
        <v>37</v>
      </c>
      <c r="B13" s="2" t="s">
        <v>68</v>
      </c>
      <c r="C13" s="3">
        <v>45826</v>
      </c>
      <c r="D13" s="4" t="s">
        <v>40</v>
      </c>
      <c r="E13" s="5">
        <v>184</v>
      </c>
      <c r="F13" s="22">
        <v>2</v>
      </c>
      <c r="G13" s="5">
        <v>165</v>
      </c>
      <c r="H13" s="22">
        <v>1</v>
      </c>
      <c r="I13" s="5">
        <v>181</v>
      </c>
      <c r="J13" s="22">
        <v>1</v>
      </c>
      <c r="K13" s="5">
        <v>161</v>
      </c>
      <c r="L13" s="22"/>
      <c r="M13" s="5"/>
      <c r="N13" s="22"/>
      <c r="O13" s="5"/>
      <c r="P13" s="22"/>
      <c r="Q13" s="6">
        <v>4</v>
      </c>
      <c r="R13" s="6">
        <v>691</v>
      </c>
      <c r="S13" s="7">
        <v>172.75</v>
      </c>
      <c r="T13" s="41">
        <v>4</v>
      </c>
      <c r="U13" s="8">
        <v>5</v>
      </c>
      <c r="V13" s="9">
        <v>177.75</v>
      </c>
    </row>
    <row r="14" spans="1:24" x14ac:dyDescent="0.3">
      <c r="A14" s="1" t="s">
        <v>37</v>
      </c>
      <c r="B14" s="2" t="s">
        <v>68</v>
      </c>
      <c r="C14" s="3">
        <v>45840</v>
      </c>
      <c r="D14" s="4" t="s">
        <v>40</v>
      </c>
      <c r="E14" s="5">
        <v>187</v>
      </c>
      <c r="F14" s="22">
        <v>2</v>
      </c>
      <c r="G14" s="5">
        <v>184</v>
      </c>
      <c r="H14" s="22"/>
      <c r="I14" s="5">
        <v>184</v>
      </c>
      <c r="J14" s="22">
        <v>1</v>
      </c>
      <c r="K14" s="5">
        <v>187</v>
      </c>
      <c r="L14" s="22">
        <v>1</v>
      </c>
      <c r="M14" s="5"/>
      <c r="N14" s="22"/>
      <c r="O14" s="5"/>
      <c r="P14" s="22"/>
      <c r="Q14" s="6">
        <v>4</v>
      </c>
      <c r="R14" s="6">
        <v>742</v>
      </c>
      <c r="S14" s="7">
        <v>185.5</v>
      </c>
      <c r="T14" s="41">
        <v>4</v>
      </c>
      <c r="U14" s="8">
        <v>4</v>
      </c>
      <c r="V14" s="9">
        <v>189.5</v>
      </c>
    </row>
    <row r="15" spans="1:24" x14ac:dyDescent="0.3">
      <c r="A15" s="1" t="s">
        <v>37</v>
      </c>
      <c r="B15" s="2" t="s">
        <v>68</v>
      </c>
      <c r="C15" s="3">
        <v>45847</v>
      </c>
      <c r="D15" s="4" t="s">
        <v>40</v>
      </c>
      <c r="E15" s="5">
        <v>175</v>
      </c>
      <c r="F15" s="22"/>
      <c r="G15" s="5">
        <v>189</v>
      </c>
      <c r="H15" s="22">
        <v>1</v>
      </c>
      <c r="I15" s="5">
        <v>171</v>
      </c>
      <c r="J15" s="22"/>
      <c r="K15" s="5">
        <v>188</v>
      </c>
      <c r="L15" s="22">
        <v>2</v>
      </c>
      <c r="M15" s="5"/>
      <c r="N15" s="22"/>
      <c r="O15" s="5"/>
      <c r="P15" s="22"/>
      <c r="Q15" s="6">
        <v>4</v>
      </c>
      <c r="R15" s="6">
        <v>723</v>
      </c>
      <c r="S15" s="7">
        <v>180.75</v>
      </c>
      <c r="T15" s="41">
        <v>3</v>
      </c>
      <c r="U15" s="8">
        <v>5</v>
      </c>
      <c r="V15" s="9">
        <v>185.75</v>
      </c>
    </row>
    <row r="17" spans="1:22" x14ac:dyDescent="0.3">
      <c r="Q17" s="37">
        <f>SUM(Q2:Q16)</f>
        <v>56</v>
      </c>
      <c r="R17" s="37">
        <f>SUM(R2:R16)</f>
        <v>10235</v>
      </c>
      <c r="S17" s="38">
        <f>SUM(R17/Q17)</f>
        <v>182.76785714285714</v>
      </c>
      <c r="T17" s="37">
        <f>SUM(T2:T16)</f>
        <v>39</v>
      </c>
      <c r="U17" s="37">
        <f>SUM(U2:U16)</f>
        <v>68</v>
      </c>
      <c r="V17" s="39">
        <f>SUM(S17+U17)</f>
        <v>250.76785714285714</v>
      </c>
    </row>
    <row r="20" spans="1:22" x14ac:dyDescent="0.3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3">
      <c r="A21" s="1" t="s">
        <v>116</v>
      </c>
      <c r="B21" s="2" t="s">
        <v>68</v>
      </c>
      <c r="C21" s="3">
        <v>45854</v>
      </c>
      <c r="D21" s="4" t="s">
        <v>40</v>
      </c>
      <c r="E21" s="5">
        <v>187</v>
      </c>
      <c r="F21" s="22">
        <v>2</v>
      </c>
      <c r="G21" s="5">
        <v>182</v>
      </c>
      <c r="H21" s="22"/>
      <c r="I21" s="5">
        <v>187</v>
      </c>
      <c r="J21" s="22">
        <v>4</v>
      </c>
      <c r="K21" s="5">
        <v>175</v>
      </c>
      <c r="L21" s="22"/>
      <c r="M21" s="5"/>
      <c r="N21" s="22"/>
      <c r="O21" s="5"/>
      <c r="P21" s="22"/>
      <c r="Q21" s="6">
        <v>4</v>
      </c>
      <c r="R21" s="6">
        <v>731</v>
      </c>
      <c r="S21" s="7">
        <v>182.75</v>
      </c>
      <c r="T21" s="41">
        <v>6</v>
      </c>
      <c r="U21" s="8">
        <v>5</v>
      </c>
      <c r="V21" s="9">
        <v>187.75</v>
      </c>
    </row>
    <row r="22" spans="1:22" x14ac:dyDescent="0.3">
      <c r="A22" s="1" t="s">
        <v>116</v>
      </c>
      <c r="B22" s="2" t="s">
        <v>68</v>
      </c>
      <c r="C22" s="3">
        <v>45868</v>
      </c>
      <c r="D22" s="4" t="s">
        <v>40</v>
      </c>
      <c r="E22" s="5">
        <v>186</v>
      </c>
      <c r="F22" s="22"/>
      <c r="G22" s="5">
        <v>184</v>
      </c>
      <c r="H22" s="22"/>
      <c r="I22" s="5">
        <v>182</v>
      </c>
      <c r="J22" s="22"/>
      <c r="K22" s="5">
        <v>188</v>
      </c>
      <c r="L22" s="22">
        <v>1</v>
      </c>
      <c r="M22" s="5"/>
      <c r="N22" s="22"/>
      <c r="O22" s="5"/>
      <c r="P22" s="22"/>
      <c r="Q22" s="6">
        <v>4</v>
      </c>
      <c r="R22" s="6">
        <v>740</v>
      </c>
      <c r="S22" s="7">
        <v>185</v>
      </c>
      <c r="T22" s="41">
        <v>1</v>
      </c>
      <c r="U22" s="8">
        <v>11</v>
      </c>
      <c r="V22" s="9">
        <v>196</v>
      </c>
    </row>
    <row r="23" spans="1:22" x14ac:dyDescent="0.3">
      <c r="A23" s="1" t="s">
        <v>116</v>
      </c>
      <c r="B23" s="2" t="s">
        <v>68</v>
      </c>
      <c r="C23" s="3">
        <v>45875</v>
      </c>
      <c r="D23" s="4" t="s">
        <v>40</v>
      </c>
      <c r="E23" s="5">
        <v>190</v>
      </c>
      <c r="F23" s="22">
        <v>1</v>
      </c>
      <c r="G23" s="5">
        <v>186</v>
      </c>
      <c r="H23" s="22">
        <v>2</v>
      </c>
      <c r="I23" s="5">
        <v>181</v>
      </c>
      <c r="J23" s="22"/>
      <c r="K23" s="5">
        <v>183</v>
      </c>
      <c r="L23" s="22">
        <v>1</v>
      </c>
      <c r="M23" s="5"/>
      <c r="N23" s="22"/>
      <c r="O23" s="5"/>
      <c r="P23" s="22"/>
      <c r="Q23" s="6">
        <v>4</v>
      </c>
      <c r="R23" s="6">
        <v>740</v>
      </c>
      <c r="S23" s="7">
        <v>185</v>
      </c>
      <c r="T23" s="41">
        <v>4</v>
      </c>
      <c r="U23" s="8">
        <v>6</v>
      </c>
      <c r="V23" s="9">
        <v>191</v>
      </c>
    </row>
    <row r="24" spans="1:22" x14ac:dyDescent="0.3">
      <c r="A24" s="1" t="s">
        <v>116</v>
      </c>
      <c r="B24" s="2" t="s">
        <v>68</v>
      </c>
      <c r="C24" s="3">
        <v>45879</v>
      </c>
      <c r="D24" s="4" t="s">
        <v>40</v>
      </c>
      <c r="E24" s="5">
        <v>182</v>
      </c>
      <c r="F24" s="22">
        <v>1</v>
      </c>
      <c r="G24" s="5">
        <v>188</v>
      </c>
      <c r="H24" s="22">
        <v>2</v>
      </c>
      <c r="I24" s="5">
        <v>182</v>
      </c>
      <c r="J24" s="22">
        <v>0</v>
      </c>
      <c r="K24" s="5">
        <v>187</v>
      </c>
      <c r="L24" s="22"/>
      <c r="M24" s="5">
        <v>183</v>
      </c>
      <c r="N24" s="22"/>
      <c r="O24" s="5">
        <v>182</v>
      </c>
      <c r="P24" s="22">
        <v>1</v>
      </c>
      <c r="Q24" s="6">
        <v>6</v>
      </c>
      <c r="R24" s="6">
        <v>1104</v>
      </c>
      <c r="S24" s="7">
        <v>184</v>
      </c>
      <c r="T24" s="41">
        <v>4</v>
      </c>
      <c r="U24" s="8">
        <v>10</v>
      </c>
      <c r="V24" s="9">
        <v>194</v>
      </c>
    </row>
    <row r="25" spans="1:22" x14ac:dyDescent="0.3">
      <c r="A25" s="1" t="s">
        <v>116</v>
      </c>
      <c r="B25" s="2" t="s">
        <v>68</v>
      </c>
      <c r="C25" s="3">
        <v>45882</v>
      </c>
      <c r="D25" s="4" t="s">
        <v>40</v>
      </c>
      <c r="E25" s="5">
        <v>182</v>
      </c>
      <c r="F25" s="22">
        <v>2</v>
      </c>
      <c r="G25" s="5">
        <v>181</v>
      </c>
      <c r="H25" s="22"/>
      <c r="I25" s="5">
        <v>187</v>
      </c>
      <c r="J25" s="22"/>
      <c r="K25" s="5">
        <v>175</v>
      </c>
      <c r="L25" s="22">
        <v>3</v>
      </c>
      <c r="M25" s="5"/>
      <c r="N25" s="22"/>
      <c r="O25" s="5"/>
      <c r="P25" s="22"/>
      <c r="Q25" s="6">
        <v>4</v>
      </c>
      <c r="R25" s="6">
        <v>725</v>
      </c>
      <c r="S25" s="7">
        <v>181.25</v>
      </c>
      <c r="T25" s="41">
        <v>5</v>
      </c>
      <c r="U25" s="8">
        <v>5</v>
      </c>
      <c r="V25" s="9">
        <v>186.25</v>
      </c>
    </row>
    <row r="26" spans="1:22" x14ac:dyDescent="0.3">
      <c r="A26" s="1" t="s">
        <v>116</v>
      </c>
      <c r="B26" s="2" t="s">
        <v>68</v>
      </c>
      <c r="C26" s="3">
        <v>45889</v>
      </c>
      <c r="D26" s="4" t="s">
        <v>40</v>
      </c>
      <c r="E26" s="5">
        <v>189</v>
      </c>
      <c r="F26" s="22">
        <v>2</v>
      </c>
      <c r="G26" s="5">
        <v>176</v>
      </c>
      <c r="H26" s="22"/>
      <c r="I26" s="5">
        <v>180</v>
      </c>
      <c r="J26" s="22"/>
      <c r="K26" s="5">
        <v>184</v>
      </c>
      <c r="L26" s="22">
        <v>1</v>
      </c>
      <c r="M26" s="5"/>
      <c r="N26" s="22"/>
      <c r="O26" s="5"/>
      <c r="P26" s="22"/>
      <c r="Q26" s="6">
        <v>4</v>
      </c>
      <c r="R26" s="6">
        <v>729</v>
      </c>
      <c r="S26" s="7">
        <v>182.25</v>
      </c>
      <c r="T26" s="41">
        <v>3</v>
      </c>
      <c r="U26" s="8">
        <v>8</v>
      </c>
      <c r="V26" s="9">
        <v>190.25</v>
      </c>
    </row>
    <row r="27" spans="1:22" x14ac:dyDescent="0.3">
      <c r="A27" s="1" t="s">
        <v>116</v>
      </c>
      <c r="B27" s="2" t="s">
        <v>68</v>
      </c>
      <c r="C27" s="3">
        <v>45903</v>
      </c>
      <c r="D27" s="4" t="s">
        <v>40</v>
      </c>
      <c r="E27" s="5">
        <v>179</v>
      </c>
      <c r="F27" s="22"/>
      <c r="G27" s="5">
        <v>189</v>
      </c>
      <c r="H27" s="22"/>
      <c r="I27" s="5">
        <v>183</v>
      </c>
      <c r="J27" s="22">
        <v>3</v>
      </c>
      <c r="K27" s="5">
        <v>183</v>
      </c>
      <c r="L27" s="22">
        <v>1</v>
      </c>
      <c r="M27" s="5"/>
      <c r="N27" s="22"/>
      <c r="O27" s="5"/>
      <c r="P27" s="22"/>
      <c r="Q27" s="6">
        <v>4</v>
      </c>
      <c r="R27" s="6">
        <v>734</v>
      </c>
      <c r="S27" s="7">
        <v>183.5</v>
      </c>
      <c r="T27" s="41">
        <v>4</v>
      </c>
      <c r="U27" s="8">
        <v>5</v>
      </c>
      <c r="V27" s="9">
        <v>188.5</v>
      </c>
    </row>
    <row r="28" spans="1:22" x14ac:dyDescent="0.3">
      <c r="A28" s="1" t="s">
        <v>116</v>
      </c>
      <c r="B28" s="2" t="s">
        <v>68</v>
      </c>
      <c r="C28" s="3">
        <v>45907</v>
      </c>
      <c r="D28" s="4" t="s">
        <v>40</v>
      </c>
      <c r="E28" s="5">
        <v>189</v>
      </c>
      <c r="F28" s="22"/>
      <c r="G28" s="5">
        <v>186</v>
      </c>
      <c r="H28" s="22"/>
      <c r="I28" s="5">
        <v>189</v>
      </c>
      <c r="J28" s="22">
        <v>2</v>
      </c>
      <c r="K28" s="5">
        <v>182</v>
      </c>
      <c r="L28" s="22"/>
      <c r="M28" s="5">
        <v>181</v>
      </c>
      <c r="N28" s="22"/>
      <c r="O28" s="5">
        <v>187</v>
      </c>
      <c r="P28" s="22"/>
      <c r="Q28" s="6">
        <v>6</v>
      </c>
      <c r="R28" s="6">
        <v>1114</v>
      </c>
      <c r="S28" s="7">
        <v>185.66666666666666</v>
      </c>
      <c r="T28" s="41">
        <v>2</v>
      </c>
      <c r="U28" s="8">
        <v>16</v>
      </c>
      <c r="V28" s="9">
        <v>201.66666666666666</v>
      </c>
    </row>
    <row r="29" spans="1:22" x14ac:dyDescent="0.3">
      <c r="A29" s="1" t="s">
        <v>116</v>
      </c>
      <c r="B29" s="2" t="s">
        <v>68</v>
      </c>
      <c r="C29" s="3">
        <v>45910</v>
      </c>
      <c r="D29" s="4" t="s">
        <v>40</v>
      </c>
      <c r="E29" s="5">
        <v>183</v>
      </c>
      <c r="F29" s="22"/>
      <c r="G29" s="5">
        <v>188</v>
      </c>
      <c r="H29" s="22">
        <v>4</v>
      </c>
      <c r="I29" s="5">
        <v>184</v>
      </c>
      <c r="J29" s="22">
        <v>1</v>
      </c>
      <c r="K29" s="5">
        <v>187</v>
      </c>
      <c r="L29" s="22"/>
      <c r="M29" s="5"/>
      <c r="N29" s="22"/>
      <c r="O29" s="5"/>
      <c r="P29" s="22"/>
      <c r="Q29" s="6">
        <v>4</v>
      </c>
      <c r="R29" s="6">
        <v>742</v>
      </c>
      <c r="S29" s="7">
        <v>185.5</v>
      </c>
      <c r="T29" s="41">
        <v>5</v>
      </c>
      <c r="U29" s="8">
        <v>5</v>
      </c>
      <c r="V29" s="9">
        <v>190.5</v>
      </c>
    </row>
    <row r="30" spans="1:22" x14ac:dyDescent="0.3">
      <c r="A30" s="1" t="s">
        <v>116</v>
      </c>
      <c r="B30" s="2" t="s">
        <v>68</v>
      </c>
      <c r="C30" s="3">
        <v>45917</v>
      </c>
      <c r="D30" s="4" t="s">
        <v>40</v>
      </c>
      <c r="E30" s="5">
        <v>185</v>
      </c>
      <c r="F30" s="22">
        <v>1</v>
      </c>
      <c r="G30" s="5">
        <v>187</v>
      </c>
      <c r="H30" s="22"/>
      <c r="I30" s="5">
        <v>185</v>
      </c>
      <c r="J30" s="22">
        <v>3</v>
      </c>
      <c r="K30" s="5">
        <v>189</v>
      </c>
      <c r="L30" s="22">
        <v>1</v>
      </c>
      <c r="M30" s="5"/>
      <c r="N30" s="22"/>
      <c r="O30" s="5"/>
      <c r="P30" s="22"/>
      <c r="Q30" s="6">
        <v>4</v>
      </c>
      <c r="R30" s="6">
        <v>746</v>
      </c>
      <c r="S30" s="7">
        <v>186.5</v>
      </c>
      <c r="T30" s="41">
        <v>5</v>
      </c>
      <c r="U30" s="8">
        <v>9</v>
      </c>
      <c r="V30" s="9">
        <v>195.5</v>
      </c>
    </row>
    <row r="31" spans="1:22" x14ac:dyDescent="0.3">
      <c r="A31" s="1" t="s">
        <v>116</v>
      </c>
      <c r="B31" s="2" t="s">
        <v>68</v>
      </c>
      <c r="C31" s="3">
        <v>45920</v>
      </c>
      <c r="D31" s="4" t="s">
        <v>40</v>
      </c>
      <c r="E31" s="5">
        <v>191</v>
      </c>
      <c r="F31" s="22"/>
      <c r="G31" s="5">
        <v>192</v>
      </c>
      <c r="H31" s="22">
        <v>2</v>
      </c>
      <c r="I31" s="5">
        <v>188</v>
      </c>
      <c r="J31" s="22">
        <v>1</v>
      </c>
      <c r="K31" s="5">
        <v>188</v>
      </c>
      <c r="L31" s="22">
        <v>1</v>
      </c>
      <c r="M31" s="5"/>
      <c r="N31" s="22"/>
      <c r="O31" s="5"/>
      <c r="P31" s="22"/>
      <c r="Q31" s="6">
        <v>4</v>
      </c>
      <c r="R31" s="6">
        <v>759</v>
      </c>
      <c r="S31" s="7">
        <v>189.75</v>
      </c>
      <c r="T31" s="41">
        <v>4</v>
      </c>
      <c r="U31" s="8">
        <v>5</v>
      </c>
      <c r="V31" s="9">
        <v>194.75</v>
      </c>
    </row>
    <row r="32" spans="1:22" x14ac:dyDescent="0.3">
      <c r="A32" s="1" t="s">
        <v>116</v>
      </c>
      <c r="B32" s="2" t="s">
        <v>68</v>
      </c>
      <c r="C32" s="3">
        <v>45931</v>
      </c>
      <c r="D32" s="4" t="s">
        <v>40</v>
      </c>
      <c r="E32" s="5">
        <v>170</v>
      </c>
      <c r="F32" s="22"/>
      <c r="G32" s="5">
        <v>183</v>
      </c>
      <c r="H32" s="22">
        <v>1</v>
      </c>
      <c r="I32" s="5">
        <v>186</v>
      </c>
      <c r="J32" s="22">
        <v>3</v>
      </c>
      <c r="K32" s="5">
        <v>185</v>
      </c>
      <c r="L32" s="22">
        <v>1</v>
      </c>
      <c r="M32" s="5"/>
      <c r="N32" s="22"/>
      <c r="O32" s="5"/>
      <c r="P32" s="22"/>
      <c r="Q32" s="6">
        <v>4</v>
      </c>
      <c r="R32" s="6">
        <v>724</v>
      </c>
      <c r="S32" s="7">
        <v>181</v>
      </c>
      <c r="T32" s="41">
        <v>5</v>
      </c>
      <c r="U32" s="8">
        <v>4</v>
      </c>
      <c r="V32" s="9">
        <v>185</v>
      </c>
    </row>
    <row r="33" spans="1:22" x14ac:dyDescent="0.3">
      <c r="A33" s="1" t="s">
        <v>116</v>
      </c>
      <c r="B33" s="2" t="s">
        <v>68</v>
      </c>
      <c r="C33" s="3">
        <v>45938</v>
      </c>
      <c r="D33" s="4" t="s">
        <v>40</v>
      </c>
      <c r="E33" s="5">
        <v>168</v>
      </c>
      <c r="F33" s="22"/>
      <c r="G33" s="5">
        <v>186</v>
      </c>
      <c r="H33" s="22">
        <v>1</v>
      </c>
      <c r="I33" s="5">
        <v>175</v>
      </c>
      <c r="J33" s="22">
        <v>1</v>
      </c>
      <c r="K33" s="5">
        <v>186</v>
      </c>
      <c r="L33" s="22"/>
      <c r="M33" s="5"/>
      <c r="N33" s="22"/>
      <c r="O33" s="5"/>
      <c r="P33" s="22"/>
      <c r="Q33" s="6">
        <v>4</v>
      </c>
      <c r="R33" s="6">
        <v>715</v>
      </c>
      <c r="S33" s="7">
        <v>178.75</v>
      </c>
      <c r="T33" s="41">
        <v>2</v>
      </c>
      <c r="U33" s="8">
        <v>4</v>
      </c>
      <c r="V33" s="9">
        <v>182.75</v>
      </c>
    </row>
    <row r="34" spans="1:22" x14ac:dyDescent="0.3">
      <c r="A34" s="1" t="s">
        <v>116</v>
      </c>
      <c r="B34" s="2" t="s">
        <v>68</v>
      </c>
      <c r="C34" s="3">
        <v>45941</v>
      </c>
      <c r="D34" s="4" t="s">
        <v>40</v>
      </c>
      <c r="E34" s="5">
        <v>182</v>
      </c>
      <c r="F34" s="22">
        <v>1</v>
      </c>
      <c r="G34" s="5">
        <v>184</v>
      </c>
      <c r="H34" s="22">
        <v>1</v>
      </c>
      <c r="I34" s="5">
        <v>183</v>
      </c>
      <c r="J34" s="22">
        <v>1</v>
      </c>
      <c r="K34" s="5">
        <v>186</v>
      </c>
      <c r="L34" s="22">
        <v>3</v>
      </c>
      <c r="M34" s="5">
        <v>188</v>
      </c>
      <c r="N34" s="22">
        <v>0</v>
      </c>
      <c r="O34" s="5">
        <v>180</v>
      </c>
      <c r="P34" s="22">
        <v>0</v>
      </c>
      <c r="Q34" s="6">
        <v>6</v>
      </c>
      <c r="R34" s="6">
        <v>1103</v>
      </c>
      <c r="S34" s="7">
        <v>183.83333333333334</v>
      </c>
      <c r="T34" s="41">
        <v>6</v>
      </c>
      <c r="U34" s="8">
        <v>8</v>
      </c>
      <c r="V34" s="9">
        <v>191.83333333333334</v>
      </c>
    </row>
    <row r="35" spans="1:22" x14ac:dyDescent="0.3">
      <c r="A35" s="1" t="s">
        <v>116</v>
      </c>
      <c r="B35" s="2" t="s">
        <v>68</v>
      </c>
      <c r="C35" s="3">
        <v>45945</v>
      </c>
      <c r="D35" s="4" t="s">
        <v>40</v>
      </c>
      <c r="E35" s="5">
        <v>180</v>
      </c>
      <c r="F35" s="22">
        <v>2</v>
      </c>
      <c r="G35" s="5">
        <v>183</v>
      </c>
      <c r="H35" s="22"/>
      <c r="I35" s="5">
        <v>180</v>
      </c>
      <c r="J35" s="22"/>
      <c r="K35" s="5">
        <v>174</v>
      </c>
      <c r="L35" s="22">
        <v>1</v>
      </c>
      <c r="M35" s="5"/>
      <c r="N35" s="22"/>
      <c r="O35" s="5"/>
      <c r="P35" s="22"/>
      <c r="Q35" s="6">
        <v>4</v>
      </c>
      <c r="R35" s="6">
        <v>717</v>
      </c>
      <c r="S35" s="7">
        <v>179.25</v>
      </c>
      <c r="T35" s="41">
        <v>3</v>
      </c>
      <c r="U35" s="8">
        <v>4</v>
      </c>
      <c r="V35" s="9">
        <v>183.25</v>
      </c>
    </row>
    <row r="36" spans="1:22" x14ac:dyDescent="0.3">
      <c r="A36" s="47" t="s">
        <v>116</v>
      </c>
      <c r="B36" s="2" t="s">
        <v>68</v>
      </c>
      <c r="C36" s="3">
        <v>45959</v>
      </c>
      <c r="D36" s="100" t="s">
        <v>40</v>
      </c>
      <c r="E36" s="5">
        <v>185</v>
      </c>
      <c r="F36" s="22"/>
      <c r="G36" s="5">
        <v>178</v>
      </c>
      <c r="H36" s="22">
        <v>1</v>
      </c>
      <c r="I36" s="5">
        <v>180</v>
      </c>
      <c r="J36" s="22">
        <v>1</v>
      </c>
      <c r="K36" s="5">
        <v>179</v>
      </c>
      <c r="L36" s="22"/>
      <c r="M36" s="5"/>
      <c r="N36" s="22"/>
      <c r="O36" s="5"/>
      <c r="P36" s="22"/>
      <c r="Q36" s="8">
        <v>4</v>
      </c>
      <c r="R36" s="8">
        <v>722</v>
      </c>
      <c r="S36" s="7">
        <v>180.5</v>
      </c>
      <c r="T36" s="41">
        <v>2</v>
      </c>
      <c r="U36" s="8">
        <v>4</v>
      </c>
      <c r="V36" s="7">
        <v>184.5</v>
      </c>
    </row>
    <row r="37" spans="1:22" x14ac:dyDescent="0.3">
      <c r="A37" s="47" t="s">
        <v>116</v>
      </c>
      <c r="B37" s="2" t="s">
        <v>68</v>
      </c>
      <c r="C37" s="3">
        <v>45966</v>
      </c>
      <c r="D37" s="100" t="s">
        <v>40</v>
      </c>
      <c r="E37" s="5">
        <v>179</v>
      </c>
      <c r="F37" s="22">
        <v>1</v>
      </c>
      <c r="G37" s="5">
        <v>182</v>
      </c>
      <c r="H37" s="22"/>
      <c r="I37" s="5">
        <v>172</v>
      </c>
      <c r="J37" s="22"/>
      <c r="K37" s="5">
        <v>178</v>
      </c>
      <c r="L37" s="22">
        <v>1</v>
      </c>
      <c r="M37" s="5"/>
      <c r="N37" s="22"/>
      <c r="O37" s="5"/>
      <c r="P37" s="22"/>
      <c r="Q37" s="8">
        <v>4</v>
      </c>
      <c r="R37" s="8">
        <v>711</v>
      </c>
      <c r="S37" s="7">
        <v>177.75</v>
      </c>
      <c r="T37" s="41">
        <v>2</v>
      </c>
      <c r="U37" s="8">
        <v>4</v>
      </c>
      <c r="V37" s="7">
        <v>181.75</v>
      </c>
    </row>
    <row r="39" spans="1:22" x14ac:dyDescent="0.3">
      <c r="Q39" s="37">
        <f>SUM(Q21:Q38)</f>
        <v>74</v>
      </c>
      <c r="R39" s="37">
        <f>SUM(R21:R38)</f>
        <v>13556</v>
      </c>
      <c r="S39" s="38">
        <f>SUM(R39/Q39)</f>
        <v>183.18918918918919</v>
      </c>
      <c r="T39" s="37">
        <f>SUM(T21:T38)</f>
        <v>63</v>
      </c>
      <c r="U39" s="37">
        <f>SUM(U21:U38)</f>
        <v>113</v>
      </c>
      <c r="V39" s="39">
        <f>SUM(S39+U39)</f>
        <v>296.18918918918916</v>
      </c>
    </row>
  </sheetData>
  <protectedRanges>
    <protectedRange algorithmName="SHA-512" hashValue="ON39YdpmFHfN9f47KpiRvqrKx0V9+erV1CNkpWzYhW/Qyc6aT8rEyCrvauWSYGZK2ia3o7vd3akF07acHAFpOA==" saltValue="yVW9XmDwTqEnmpSGai0KYg==" spinCount="100000" sqref="B1 B20" name="Range1_2_1_1"/>
    <protectedRange sqref="H23:P23 E23:F23 B23:C23" name="Range1_29"/>
    <protectedRange sqref="D23" name="Range1_1_30"/>
    <protectedRange sqref="T23" name="Range1_3_5_28"/>
    <protectedRange sqref="H27:P27 E27:F27 B27:C27" name="Range1_10_1"/>
    <protectedRange sqref="D27" name="Range1_1_7_1"/>
    <protectedRange sqref="T27" name="Range1_3_5_7_1"/>
    <protectedRange sqref="H28:P28 E28:F28 B28:C28" name="Range1_15_1"/>
    <protectedRange sqref="D28" name="Range1_1_13_1"/>
    <protectedRange sqref="T28" name="Range1_3_5_8_2"/>
    <protectedRange sqref="H29:P29 E29:F29 B29:C29" name="Range1_11"/>
    <protectedRange sqref="D29" name="Range1_1_7"/>
    <protectedRange sqref="T29" name="Range1_3_5_7"/>
    <protectedRange sqref="H30:P30 E30:F30 B30:C30" name="Range1_17"/>
    <protectedRange sqref="D30" name="Range1_1_12"/>
    <protectedRange sqref="T30" name="Range1_3_5_8"/>
    <protectedRange sqref="H31:P31 E31:F31 B31:C31" name="Range1_14"/>
    <protectedRange sqref="D31" name="Range1_1_7_2"/>
    <protectedRange sqref="T31" name="Range1_3_5_7_2"/>
    <protectedRange sqref="H32:P32 E32:F32 B32:C32" name="Range1_17_1"/>
    <protectedRange sqref="D32" name="Range1_1_12_1"/>
    <protectedRange sqref="T32" name="Range1_3_5_8_1"/>
    <protectedRange sqref="H33:P33 E33:F33 B33:C33" name="Range1_18"/>
    <protectedRange sqref="D33" name="Range1_1_7_3"/>
    <protectedRange sqref="T33" name="Range1_3_5_7_3"/>
    <protectedRange sqref="H34:P34 E34:F34 B34:C34" name="Range1_17_2"/>
    <protectedRange sqref="D34" name="Range1_1_12_2"/>
    <protectedRange sqref="T34" name="Range1_3_5_8_3"/>
    <protectedRange sqref="H35:P35 E35:F35 B35:C35" name="Range1_17_3"/>
    <protectedRange sqref="D35" name="Range1_1_12_3"/>
    <protectedRange sqref="T35" name="Range1_3_5_8_4"/>
    <protectedRange sqref="H36:P36 E36:F36 B36:C36" name="Range1_17_4"/>
    <protectedRange sqref="D36" name="Range1_1_7_4"/>
    <protectedRange sqref="T36" name="Range1_3_5_7_4"/>
    <protectedRange sqref="H37:P37 E37:F37 B37:C37" name="Range1_17_5"/>
    <protectedRange sqref="D37" name="Range1_1_12_4"/>
    <protectedRange sqref="T37" name="Range1_3_5_8_5"/>
  </protectedRanges>
  <conditionalFormatting sqref="E27">
    <cfRule type="top10" dxfId="387" priority="77" rank="1"/>
  </conditionalFormatting>
  <conditionalFormatting sqref="E27:O27">
    <cfRule type="cellIs" dxfId="386" priority="71" operator="greaterThanOrEqual">
      <formula>193</formula>
    </cfRule>
  </conditionalFormatting>
  <conditionalFormatting sqref="G27">
    <cfRule type="top10" dxfId="385" priority="76" rank="1"/>
  </conditionalFormatting>
  <conditionalFormatting sqref="I27">
    <cfRule type="top10" dxfId="384" priority="75" rank="1"/>
  </conditionalFormatting>
  <conditionalFormatting sqref="K27">
    <cfRule type="top10" dxfId="383" priority="74" rank="1"/>
  </conditionalFormatting>
  <conditionalFormatting sqref="L23:O23">
    <cfRule type="cellIs" dxfId="382" priority="78" operator="greaterThanOrEqual">
      <formula>193</formula>
    </cfRule>
  </conditionalFormatting>
  <conditionalFormatting sqref="M23">
    <cfRule type="top10" dxfId="381" priority="80" rank="1"/>
  </conditionalFormatting>
  <conditionalFormatting sqref="M27">
    <cfRule type="top10" dxfId="380" priority="73" rank="1"/>
  </conditionalFormatting>
  <conditionalFormatting sqref="O23">
    <cfRule type="top10" dxfId="379" priority="79" rank="1"/>
  </conditionalFormatting>
  <conditionalFormatting sqref="O27">
    <cfRule type="top10" dxfId="378" priority="72" rank="1"/>
  </conditionalFormatting>
  <conditionalFormatting sqref="E28">
    <cfRule type="top10" dxfId="377" priority="70" rank="1"/>
  </conditionalFormatting>
  <conditionalFormatting sqref="G28">
    <cfRule type="top10" dxfId="376" priority="69" rank="1"/>
  </conditionalFormatting>
  <conditionalFormatting sqref="I28">
    <cfRule type="top10" dxfId="375" priority="68" rank="1"/>
  </conditionalFormatting>
  <conditionalFormatting sqref="K28">
    <cfRule type="top10" dxfId="374" priority="67" rank="1"/>
  </conditionalFormatting>
  <conditionalFormatting sqref="M28">
    <cfRule type="top10" dxfId="373" priority="66" rank="1"/>
  </conditionalFormatting>
  <conditionalFormatting sqref="O28">
    <cfRule type="top10" dxfId="372" priority="65" rank="1"/>
  </conditionalFormatting>
  <conditionalFormatting sqref="E28:O28">
    <cfRule type="cellIs" dxfId="371" priority="64" operator="greaterThanOrEqual">
      <formula>193</formula>
    </cfRule>
  </conditionalFormatting>
  <conditionalFormatting sqref="E29">
    <cfRule type="top10" dxfId="370" priority="63" rank="1"/>
  </conditionalFormatting>
  <conditionalFormatting sqref="G29">
    <cfRule type="top10" dxfId="369" priority="62" rank="1"/>
  </conditionalFormatting>
  <conditionalFormatting sqref="I29">
    <cfRule type="top10" dxfId="368" priority="61" rank="1"/>
  </conditionalFormatting>
  <conditionalFormatting sqref="K29">
    <cfRule type="top10" dxfId="367" priority="60" rank="1"/>
  </conditionalFormatting>
  <conditionalFormatting sqref="M29">
    <cfRule type="top10" dxfId="366" priority="59" rank="1"/>
  </conditionalFormatting>
  <conditionalFormatting sqref="O29">
    <cfRule type="top10" dxfId="365" priority="58" rank="1"/>
  </conditionalFormatting>
  <conditionalFormatting sqref="E29:O29">
    <cfRule type="cellIs" dxfId="364" priority="57" operator="greaterThanOrEqual">
      <formula>193</formula>
    </cfRule>
  </conditionalFormatting>
  <conditionalFormatting sqref="E30">
    <cfRule type="top10" dxfId="363" priority="56" rank="1"/>
  </conditionalFormatting>
  <conditionalFormatting sqref="G30">
    <cfRule type="top10" dxfId="362" priority="55" rank="1"/>
  </conditionalFormatting>
  <conditionalFormatting sqref="I30">
    <cfRule type="top10" dxfId="361" priority="54" rank="1"/>
  </conditionalFormatting>
  <conditionalFormatting sqref="K30">
    <cfRule type="top10" dxfId="360" priority="53" rank="1"/>
  </conditionalFormatting>
  <conditionalFormatting sqref="M30">
    <cfRule type="top10" dxfId="359" priority="52" rank="1"/>
  </conditionalFormatting>
  <conditionalFormatting sqref="O30">
    <cfRule type="top10" dxfId="358" priority="51" rank="1"/>
  </conditionalFormatting>
  <conditionalFormatting sqref="E30:O30">
    <cfRule type="cellIs" dxfId="357" priority="50" operator="greaterThanOrEqual">
      <formula>193</formula>
    </cfRule>
  </conditionalFormatting>
  <conditionalFormatting sqref="E31">
    <cfRule type="top10" dxfId="356" priority="49" rank="1"/>
  </conditionalFormatting>
  <conditionalFormatting sqref="G31">
    <cfRule type="top10" dxfId="355" priority="48" rank="1"/>
  </conditionalFormatting>
  <conditionalFormatting sqref="I31">
    <cfRule type="top10" dxfId="354" priority="47" rank="1"/>
  </conditionalFormatting>
  <conditionalFormatting sqref="K31">
    <cfRule type="top10" dxfId="353" priority="46" rank="1"/>
  </conditionalFormatting>
  <conditionalFormatting sqref="M31">
    <cfRule type="top10" dxfId="352" priority="45" rank="1"/>
  </conditionalFormatting>
  <conditionalFormatting sqref="O31">
    <cfRule type="top10" dxfId="351" priority="44" rank="1"/>
  </conditionalFormatting>
  <conditionalFormatting sqref="E31:O31">
    <cfRule type="cellIs" dxfId="350" priority="43" operator="greaterThanOrEqual">
      <formula>193</formula>
    </cfRule>
  </conditionalFormatting>
  <conditionalFormatting sqref="E32">
    <cfRule type="top10" dxfId="349" priority="42" rank="1"/>
  </conditionalFormatting>
  <conditionalFormatting sqref="G32">
    <cfRule type="top10" dxfId="348" priority="41" rank="1"/>
  </conditionalFormatting>
  <conditionalFormatting sqref="I32">
    <cfRule type="top10" dxfId="347" priority="40" rank="1"/>
  </conditionalFormatting>
  <conditionalFormatting sqref="K32">
    <cfRule type="top10" dxfId="346" priority="39" rank="1"/>
  </conditionalFormatting>
  <conditionalFormatting sqref="M32">
    <cfRule type="top10" dxfId="345" priority="38" rank="1"/>
  </conditionalFormatting>
  <conditionalFormatting sqref="O32">
    <cfRule type="top10" dxfId="344" priority="37" rank="1"/>
  </conditionalFormatting>
  <conditionalFormatting sqref="E32:O32">
    <cfRule type="cellIs" dxfId="343" priority="36" operator="greaterThanOrEqual">
      <formula>193</formula>
    </cfRule>
  </conditionalFormatting>
  <conditionalFormatting sqref="E33">
    <cfRule type="top10" dxfId="342" priority="35" rank="1"/>
  </conditionalFormatting>
  <conditionalFormatting sqref="G33">
    <cfRule type="top10" dxfId="341" priority="34" rank="1"/>
  </conditionalFormatting>
  <conditionalFormatting sqref="I33">
    <cfRule type="top10" dxfId="340" priority="33" rank="1"/>
  </conditionalFormatting>
  <conditionalFormatting sqref="K33">
    <cfRule type="top10" dxfId="339" priority="32" rank="1"/>
  </conditionalFormatting>
  <conditionalFormatting sqref="M33">
    <cfRule type="top10" dxfId="338" priority="31" rank="1"/>
  </conditionalFormatting>
  <conditionalFormatting sqref="O33">
    <cfRule type="top10" dxfId="337" priority="30" rank="1"/>
  </conditionalFormatting>
  <conditionalFormatting sqref="E33:O33">
    <cfRule type="cellIs" dxfId="336" priority="29" operator="greaterThanOrEqual">
      <formula>193</formula>
    </cfRule>
  </conditionalFormatting>
  <conditionalFormatting sqref="E34">
    <cfRule type="top10" dxfId="335" priority="28" rank="1"/>
  </conditionalFormatting>
  <conditionalFormatting sqref="G34">
    <cfRule type="top10" dxfId="334" priority="27" rank="1"/>
  </conditionalFormatting>
  <conditionalFormatting sqref="I34">
    <cfRule type="top10" dxfId="333" priority="26" rank="1"/>
  </conditionalFormatting>
  <conditionalFormatting sqref="K34">
    <cfRule type="top10" dxfId="332" priority="25" rank="1"/>
  </conditionalFormatting>
  <conditionalFormatting sqref="M34">
    <cfRule type="top10" dxfId="331" priority="24" rank="1"/>
  </conditionalFormatting>
  <conditionalFormatting sqref="O34">
    <cfRule type="top10" dxfId="330" priority="23" rank="1"/>
  </conditionalFormatting>
  <conditionalFormatting sqref="E34:O34">
    <cfRule type="cellIs" dxfId="329" priority="22" operator="greaterThanOrEqual">
      <formula>193</formula>
    </cfRule>
  </conditionalFormatting>
  <conditionalFormatting sqref="E35">
    <cfRule type="top10" dxfId="328" priority="21" rank="1"/>
  </conditionalFormatting>
  <conditionalFormatting sqref="G35">
    <cfRule type="top10" dxfId="327" priority="20" rank="1"/>
  </conditionalFormatting>
  <conditionalFormatting sqref="I35">
    <cfRule type="top10" dxfId="326" priority="19" rank="1"/>
  </conditionalFormatting>
  <conditionalFormatting sqref="K35">
    <cfRule type="top10" dxfId="325" priority="18" rank="1"/>
  </conditionalFormatting>
  <conditionalFormatting sqref="M35">
    <cfRule type="top10" dxfId="324" priority="17" rank="1"/>
  </conditionalFormatting>
  <conditionalFormatting sqref="O35">
    <cfRule type="top10" dxfId="323" priority="16" rank="1"/>
  </conditionalFormatting>
  <conditionalFormatting sqref="E35:O35">
    <cfRule type="cellIs" dxfId="322" priority="15" operator="greaterThanOrEqual">
      <formula>193</formula>
    </cfRule>
  </conditionalFormatting>
  <conditionalFormatting sqref="E36">
    <cfRule type="top10" dxfId="321" priority="14" rank="1"/>
  </conditionalFormatting>
  <conditionalFormatting sqref="G36">
    <cfRule type="top10" dxfId="320" priority="13" rank="1"/>
  </conditionalFormatting>
  <conditionalFormatting sqref="I36">
    <cfRule type="top10" dxfId="319" priority="12" rank="1"/>
  </conditionalFormatting>
  <conditionalFormatting sqref="K36">
    <cfRule type="top10" dxfId="318" priority="11" rank="1"/>
  </conditionalFormatting>
  <conditionalFormatting sqref="M36">
    <cfRule type="top10" dxfId="317" priority="10" rank="1"/>
  </conditionalFormatting>
  <conditionalFormatting sqref="O36">
    <cfRule type="top10" dxfId="316" priority="9" rank="1"/>
  </conditionalFormatting>
  <conditionalFormatting sqref="E36:O36">
    <cfRule type="cellIs" dxfId="315" priority="8" operator="greaterThanOrEqual">
      <formula>193</formula>
    </cfRule>
  </conditionalFormatting>
  <conditionalFormatting sqref="E37">
    <cfRule type="top10" dxfId="6" priority="7" rank="1"/>
  </conditionalFormatting>
  <conditionalFormatting sqref="G37">
    <cfRule type="top10" dxfId="5" priority="6" rank="1"/>
  </conditionalFormatting>
  <conditionalFormatting sqref="I37">
    <cfRule type="top10" dxfId="4" priority="5" rank="1"/>
  </conditionalFormatting>
  <conditionalFormatting sqref="K37">
    <cfRule type="top10" dxfId="3" priority="4" rank="1"/>
  </conditionalFormatting>
  <conditionalFormatting sqref="M37">
    <cfRule type="top10" dxfId="2" priority="3" rank="1"/>
  </conditionalFormatting>
  <conditionalFormatting sqref="O37">
    <cfRule type="top10" dxfId="1" priority="2" rank="1"/>
  </conditionalFormatting>
  <conditionalFormatting sqref="E37:O37">
    <cfRule type="cellIs" dxfId="0" priority="1" operator="greaterThanOrEqual">
      <formula>193</formula>
    </cfRule>
  </conditionalFormatting>
  <hyperlinks>
    <hyperlink ref="X1" location="'Kentucky 2025'!A1" display="Return to Rankings" xr:uid="{8C50A8DA-3B52-4810-92F6-61E0E304750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29B80C-275C-4039-88A7-2586AE1FE66B}">
          <x14:formula1>
            <xm:f>'C:\Users\jmfg1\Downloads\[abra coal tipple 10-29-25.xlsm]DATA'!#REF!</xm:f>
          </x14:formula1>
          <xm:sqref>B36</xm:sqref>
        </x14:dataValidation>
        <x14:dataValidation type="list" allowBlank="1" showInputMessage="1" showErrorMessage="1" xr:uid="{E46B27AF-B0BC-49DF-AD07-2DBEAE12308B}">
          <x14:formula1>
            <xm:f>'C:\Users\jmfg1\Downloads\[abra coal tipple 10-29-25.xlsm]DATA'!#REF!</xm:f>
          </x14:formula1>
          <xm:sqref>D36</xm:sqref>
        </x14:dataValidation>
        <x14:dataValidation type="list" allowBlank="1" showInputMessage="1" showErrorMessage="1" xr:uid="{2A9C9E43-23AC-43AA-86C9-3F5B10A356DF}">
          <x14:formula1>
            <xm:f>'[abra coal tipple 11-5-25.xlsm]DATA'!#REF!</xm:f>
          </x14:formula1>
          <xm:sqref>B37</xm:sqref>
        </x14:dataValidation>
        <x14:dataValidation type="list" allowBlank="1" showInputMessage="1" showErrorMessage="1" xr:uid="{99AE64D4-DC3F-4C8A-96A5-122F2986629C}">
          <x14:formula1>
            <xm:f>'[abra coal tipple 11-5-25.xlsm]DATA'!#REF!</xm:f>
          </x14:formula1>
          <xm:sqref>D37</xm:sqref>
        </x14:dataValidation>
      </x14:dataValidations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D46C-B5A2-43AD-86E6-92C4CF5B6C2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170</v>
      </c>
      <c r="C2" s="3">
        <v>45879</v>
      </c>
      <c r="D2" s="4" t="s">
        <v>40</v>
      </c>
      <c r="E2" s="5">
        <v>196</v>
      </c>
      <c r="F2" s="22">
        <v>3</v>
      </c>
      <c r="G2" s="5">
        <v>195</v>
      </c>
      <c r="H2" s="22">
        <v>3</v>
      </c>
      <c r="I2" s="5">
        <v>199.001</v>
      </c>
      <c r="J2" s="22">
        <v>5</v>
      </c>
      <c r="K2" s="5">
        <v>198</v>
      </c>
      <c r="L2" s="22">
        <v>3</v>
      </c>
      <c r="M2" s="5">
        <v>195</v>
      </c>
      <c r="N2" s="22">
        <v>4</v>
      </c>
      <c r="O2" s="5">
        <v>198</v>
      </c>
      <c r="P2" s="22">
        <v>4</v>
      </c>
      <c r="Q2" s="6">
        <v>6</v>
      </c>
      <c r="R2" s="6">
        <v>1181.001</v>
      </c>
      <c r="S2" s="7">
        <v>196.83349999999999</v>
      </c>
      <c r="T2" s="41">
        <v>22</v>
      </c>
      <c r="U2" s="8">
        <v>8</v>
      </c>
      <c r="V2" s="9">
        <v>204.83349999999999</v>
      </c>
    </row>
    <row r="4" spans="1:24" x14ac:dyDescent="0.3">
      <c r="Q4" s="37">
        <f>SUM(Q2:Q3)</f>
        <v>6</v>
      </c>
      <c r="R4" s="37">
        <f>SUM(R2:R3)</f>
        <v>1181.001</v>
      </c>
      <c r="S4" s="38">
        <f>SUM(R4/Q4)</f>
        <v>196.83349999999999</v>
      </c>
      <c r="T4" s="37">
        <f>SUM(T2:T3)</f>
        <v>22</v>
      </c>
      <c r="U4" s="37">
        <f>SUM(U2:U3)</f>
        <v>8</v>
      </c>
      <c r="V4" s="3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96A57AA-98AB-4ED5-920B-88F63FFE4C71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7406-E85C-4CE5-83AE-EF3E34B93D04}">
  <dimension ref="A1:X9"/>
  <sheetViews>
    <sheetView workbookViewId="0">
      <selection activeCell="Q10" sqref="Q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0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87</v>
      </c>
      <c r="C2" s="3">
        <v>45756</v>
      </c>
      <c r="D2" s="4" t="s">
        <v>40</v>
      </c>
      <c r="E2" s="5">
        <v>191</v>
      </c>
      <c r="F2" s="22">
        <v>2</v>
      </c>
      <c r="G2" s="24">
        <v>190</v>
      </c>
      <c r="H2" s="22">
        <v>3</v>
      </c>
      <c r="I2" s="5">
        <v>185</v>
      </c>
      <c r="J2" s="22">
        <v>2</v>
      </c>
      <c r="K2" s="5">
        <v>187</v>
      </c>
      <c r="L2" s="22">
        <v>4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1">
        <v>11</v>
      </c>
      <c r="U2" s="8">
        <v>6</v>
      </c>
      <c r="V2" s="9">
        <v>194.25</v>
      </c>
    </row>
    <row r="3" spans="1:24" s="66" customFormat="1" ht="15" customHeight="1" x14ac:dyDescent="0.3">
      <c r="A3" s="56" t="s">
        <v>35</v>
      </c>
      <c r="B3" s="57" t="s">
        <v>87</v>
      </c>
      <c r="C3" s="58">
        <v>45773</v>
      </c>
      <c r="D3" s="59" t="s">
        <v>102</v>
      </c>
      <c r="E3" s="24">
        <v>189</v>
      </c>
      <c r="F3" s="60">
        <v>1</v>
      </c>
      <c r="G3" s="24">
        <v>188</v>
      </c>
      <c r="H3" s="60">
        <v>1</v>
      </c>
      <c r="I3" s="61">
        <v>183</v>
      </c>
      <c r="J3" s="60">
        <v>1</v>
      </c>
      <c r="K3" s="24">
        <v>186</v>
      </c>
      <c r="L3" s="60">
        <v>1</v>
      </c>
      <c r="M3" s="24"/>
      <c r="N3" s="60"/>
      <c r="O3" s="61"/>
      <c r="P3" s="60"/>
      <c r="Q3" s="62">
        <v>4</v>
      </c>
      <c r="R3" s="62">
        <v>746</v>
      </c>
      <c r="S3" s="63">
        <v>186.5</v>
      </c>
      <c r="T3" s="23">
        <v>4</v>
      </c>
      <c r="U3" s="64">
        <v>2</v>
      </c>
      <c r="V3" s="65">
        <v>188.5</v>
      </c>
    </row>
    <row r="4" spans="1:24" x14ac:dyDescent="0.3">
      <c r="A4" s="1" t="s">
        <v>35</v>
      </c>
      <c r="B4" s="2" t="s">
        <v>87</v>
      </c>
      <c r="C4" s="3">
        <v>45815</v>
      </c>
      <c r="D4" s="4" t="s">
        <v>40</v>
      </c>
      <c r="E4" s="24">
        <v>186.001</v>
      </c>
      <c r="F4" s="22">
        <v>2</v>
      </c>
      <c r="G4" s="24">
        <v>191</v>
      </c>
      <c r="H4" s="22"/>
      <c r="I4" s="5">
        <v>186</v>
      </c>
      <c r="J4" s="22">
        <v>1</v>
      </c>
      <c r="K4" s="42">
        <v>193</v>
      </c>
      <c r="L4" s="22"/>
      <c r="M4" s="42"/>
      <c r="N4" s="22"/>
      <c r="O4" s="5"/>
      <c r="P4" s="22"/>
      <c r="Q4" s="6">
        <v>4</v>
      </c>
      <c r="R4" s="6">
        <v>756.00099999999998</v>
      </c>
      <c r="S4" s="7">
        <v>189.00024999999999</v>
      </c>
      <c r="T4" s="41">
        <v>3</v>
      </c>
      <c r="U4" s="8">
        <v>3</v>
      </c>
      <c r="V4" s="9">
        <v>192.00024999999999</v>
      </c>
    </row>
    <row r="5" spans="1:24" x14ac:dyDescent="0.3">
      <c r="A5" s="1" t="s">
        <v>35</v>
      </c>
      <c r="B5" s="2" t="s">
        <v>87</v>
      </c>
      <c r="C5" s="3">
        <v>45861</v>
      </c>
      <c r="D5" s="4" t="s">
        <v>70</v>
      </c>
      <c r="E5" s="5">
        <v>188</v>
      </c>
      <c r="F5" s="22">
        <v>0</v>
      </c>
      <c r="G5" s="24">
        <v>190</v>
      </c>
      <c r="H5" s="22">
        <v>2</v>
      </c>
      <c r="I5" s="5">
        <v>186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752</v>
      </c>
      <c r="S5" s="7">
        <v>188</v>
      </c>
      <c r="T5" s="41">
        <v>5</v>
      </c>
      <c r="U5" s="8">
        <v>3</v>
      </c>
      <c r="V5" s="9">
        <v>191</v>
      </c>
    </row>
    <row r="6" spans="1:24" x14ac:dyDescent="0.3">
      <c r="A6" s="1" t="s">
        <v>35</v>
      </c>
      <c r="B6" s="2" t="s">
        <v>87</v>
      </c>
      <c r="C6" s="3">
        <v>45864</v>
      </c>
      <c r="D6" s="4" t="s">
        <v>102</v>
      </c>
      <c r="E6" s="5">
        <v>189</v>
      </c>
      <c r="F6" s="22">
        <v>1</v>
      </c>
      <c r="G6" s="24">
        <v>184</v>
      </c>
      <c r="H6" s="22">
        <v>1</v>
      </c>
      <c r="I6" s="5">
        <v>194</v>
      </c>
      <c r="J6" s="22">
        <v>0</v>
      </c>
      <c r="K6" s="5">
        <v>185</v>
      </c>
      <c r="L6" s="22">
        <v>1</v>
      </c>
      <c r="M6" s="5"/>
      <c r="N6" s="22"/>
      <c r="O6" s="5"/>
      <c r="P6" s="22"/>
      <c r="Q6" s="6">
        <v>4</v>
      </c>
      <c r="R6" s="6">
        <v>752</v>
      </c>
      <c r="S6" s="7">
        <v>188</v>
      </c>
      <c r="T6" s="41">
        <v>3</v>
      </c>
      <c r="U6" s="8">
        <v>3</v>
      </c>
      <c r="V6" s="9">
        <v>191</v>
      </c>
    </row>
    <row r="7" spans="1:24" x14ac:dyDescent="0.3">
      <c r="A7" s="1" t="s">
        <v>35</v>
      </c>
      <c r="B7" s="2" t="s">
        <v>87</v>
      </c>
      <c r="C7" s="3">
        <v>45879</v>
      </c>
      <c r="D7" s="4" t="s">
        <v>40</v>
      </c>
      <c r="E7" s="24">
        <v>186</v>
      </c>
      <c r="F7" s="22">
        <v>1</v>
      </c>
      <c r="G7" s="24">
        <v>194</v>
      </c>
      <c r="H7" s="22">
        <v>3</v>
      </c>
      <c r="I7" s="5">
        <v>192</v>
      </c>
      <c r="J7" s="22"/>
      <c r="K7" s="5">
        <v>192</v>
      </c>
      <c r="L7" s="22">
        <v>1</v>
      </c>
      <c r="M7" s="5">
        <v>187</v>
      </c>
      <c r="N7" s="22">
        <v>1</v>
      </c>
      <c r="O7" s="5">
        <v>195</v>
      </c>
      <c r="P7" s="22">
        <v>2</v>
      </c>
      <c r="Q7" s="6">
        <v>6</v>
      </c>
      <c r="R7" s="6">
        <v>1146</v>
      </c>
      <c r="S7" s="7">
        <v>191</v>
      </c>
      <c r="T7" s="41">
        <v>8</v>
      </c>
      <c r="U7" s="8">
        <v>6</v>
      </c>
      <c r="V7" s="9">
        <v>197</v>
      </c>
    </row>
    <row r="9" spans="1:24" x14ac:dyDescent="0.3">
      <c r="Q9" s="37">
        <f>SUM(Q2:Q8)</f>
        <v>26</v>
      </c>
      <c r="R9" s="37">
        <f>SUM(R2:R8)</f>
        <v>4905.0010000000002</v>
      </c>
      <c r="S9" s="38">
        <f>SUM(R9/Q9)</f>
        <v>188.65388461538461</v>
      </c>
      <c r="T9" s="37">
        <f>SUM(T2:T8)</f>
        <v>34</v>
      </c>
      <c r="U9" s="37">
        <f>SUM(U2:U8)</f>
        <v>23</v>
      </c>
      <c r="V9" s="39">
        <f>SUM(S9+U9)</f>
        <v>211.65388461538461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6:P6 B6:C6" name="Range1_22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</protectedRanges>
  <hyperlinks>
    <hyperlink ref="X1" location="'Kentucky 2025'!A1" display="Return to Rankings" xr:uid="{748E5173-F6AF-4848-9273-254B1E11BFD9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FF9F-BF19-491C-98F4-ACFF6769E194}">
  <dimension ref="A1:X28"/>
  <sheetViews>
    <sheetView topLeftCell="A16" workbookViewId="0">
      <selection activeCell="A26" sqref="A26:V2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69</v>
      </c>
      <c r="C2" s="3">
        <v>45742</v>
      </c>
      <c r="D2" s="4" t="s">
        <v>70</v>
      </c>
      <c r="E2" s="5">
        <v>190</v>
      </c>
      <c r="F2" s="22">
        <v>1</v>
      </c>
      <c r="G2" s="5">
        <v>196</v>
      </c>
      <c r="H2" s="22">
        <v>5</v>
      </c>
      <c r="I2" s="5">
        <v>197</v>
      </c>
      <c r="J2" s="22">
        <v>3</v>
      </c>
      <c r="K2" s="5">
        <v>199</v>
      </c>
      <c r="L2" s="22">
        <v>6</v>
      </c>
      <c r="M2" s="5"/>
      <c r="N2" s="22"/>
      <c r="O2" s="5"/>
      <c r="P2" s="22"/>
      <c r="Q2" s="6">
        <v>4</v>
      </c>
      <c r="R2" s="6">
        <v>782</v>
      </c>
      <c r="S2" s="7">
        <v>195.5</v>
      </c>
      <c r="T2" s="41">
        <v>15</v>
      </c>
      <c r="U2" s="8">
        <v>5</v>
      </c>
      <c r="V2" s="9">
        <v>200.5</v>
      </c>
    </row>
    <row r="3" spans="1:24" x14ac:dyDescent="0.3">
      <c r="A3" s="1" t="s">
        <v>15</v>
      </c>
      <c r="B3" s="2" t="s">
        <v>69</v>
      </c>
      <c r="C3" s="3">
        <v>45756</v>
      </c>
      <c r="D3" s="4" t="s">
        <v>40</v>
      </c>
      <c r="E3" s="5">
        <v>191</v>
      </c>
      <c r="F3" s="22"/>
      <c r="G3" s="5">
        <v>195</v>
      </c>
      <c r="H3" s="22"/>
      <c r="I3" s="5">
        <v>197</v>
      </c>
      <c r="J3" s="22">
        <v>1</v>
      </c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777</v>
      </c>
      <c r="S3" s="7">
        <v>194.25</v>
      </c>
      <c r="T3" s="41">
        <v>3</v>
      </c>
      <c r="U3" s="8">
        <v>2</v>
      </c>
      <c r="V3" s="9">
        <v>196.25</v>
      </c>
    </row>
    <row r="4" spans="1:24" x14ac:dyDescent="0.3">
      <c r="A4" s="1" t="s">
        <v>15</v>
      </c>
      <c r="B4" s="2" t="s">
        <v>69</v>
      </c>
      <c r="C4" s="3">
        <v>45770</v>
      </c>
      <c r="D4" s="4" t="s">
        <v>70</v>
      </c>
      <c r="E4" s="5">
        <v>195</v>
      </c>
      <c r="F4" s="22">
        <v>3</v>
      </c>
      <c r="G4" s="5">
        <v>194</v>
      </c>
      <c r="H4" s="22">
        <v>2</v>
      </c>
      <c r="I4" s="5">
        <v>193</v>
      </c>
      <c r="J4" s="22">
        <v>2</v>
      </c>
      <c r="K4" s="5">
        <v>194</v>
      </c>
      <c r="L4" s="22">
        <v>3</v>
      </c>
      <c r="M4" s="5"/>
      <c r="N4" s="22"/>
      <c r="O4" s="5"/>
      <c r="P4" s="22"/>
      <c r="Q4" s="6">
        <v>4</v>
      </c>
      <c r="R4" s="6">
        <v>776</v>
      </c>
      <c r="S4" s="7">
        <v>194</v>
      </c>
      <c r="T4" s="41">
        <v>10</v>
      </c>
      <c r="U4" s="8">
        <v>4</v>
      </c>
      <c r="V4" s="9">
        <v>198</v>
      </c>
    </row>
    <row r="5" spans="1:24" x14ac:dyDescent="0.3">
      <c r="A5" s="1" t="s">
        <v>15</v>
      </c>
      <c r="B5" s="2" t="s">
        <v>69</v>
      </c>
      <c r="C5" s="3">
        <v>45777</v>
      </c>
      <c r="D5" s="4" t="s">
        <v>40</v>
      </c>
      <c r="E5" s="5">
        <v>196</v>
      </c>
      <c r="F5" s="22">
        <v>1</v>
      </c>
      <c r="G5" s="5">
        <v>192</v>
      </c>
      <c r="H5" s="22">
        <v>3</v>
      </c>
      <c r="I5" s="5">
        <v>196</v>
      </c>
      <c r="J5" s="22">
        <v>6</v>
      </c>
      <c r="K5" s="5">
        <v>198</v>
      </c>
      <c r="L5" s="22">
        <v>6</v>
      </c>
      <c r="M5" s="5"/>
      <c r="N5" s="22"/>
      <c r="O5" s="5"/>
      <c r="P5" s="22"/>
      <c r="Q5" s="6">
        <v>4</v>
      </c>
      <c r="R5" s="6">
        <v>782</v>
      </c>
      <c r="S5" s="7">
        <v>195.5</v>
      </c>
      <c r="T5" s="41">
        <v>16</v>
      </c>
      <c r="U5" s="8">
        <v>4</v>
      </c>
      <c r="V5" s="9">
        <v>199.5</v>
      </c>
    </row>
    <row r="6" spans="1:24" x14ac:dyDescent="0.3">
      <c r="A6" s="1" t="s">
        <v>15</v>
      </c>
      <c r="B6" s="2" t="s">
        <v>69</v>
      </c>
      <c r="C6" s="3">
        <v>45781</v>
      </c>
      <c r="D6" s="4" t="s">
        <v>70</v>
      </c>
      <c r="E6" s="5">
        <v>197.001</v>
      </c>
      <c r="F6" s="22">
        <v>4</v>
      </c>
      <c r="G6" s="5">
        <v>192</v>
      </c>
      <c r="H6" s="22">
        <v>3</v>
      </c>
      <c r="I6" s="5">
        <v>199</v>
      </c>
      <c r="J6" s="22">
        <v>1</v>
      </c>
      <c r="K6" s="5">
        <v>197</v>
      </c>
      <c r="L6" s="22">
        <v>3</v>
      </c>
      <c r="M6" s="5"/>
      <c r="N6" s="22"/>
      <c r="O6" s="5"/>
      <c r="P6" s="22"/>
      <c r="Q6" s="6">
        <v>4</v>
      </c>
      <c r="R6" s="6">
        <v>785.00099999999998</v>
      </c>
      <c r="S6" s="7">
        <v>196.25024999999999</v>
      </c>
      <c r="T6" s="41">
        <v>11</v>
      </c>
      <c r="U6" s="8">
        <v>6</v>
      </c>
      <c r="V6" s="9">
        <v>202.25024999999999</v>
      </c>
    </row>
    <row r="7" spans="1:24" x14ac:dyDescent="0.3">
      <c r="A7" s="1" t="s">
        <v>15</v>
      </c>
      <c r="B7" s="2" t="s">
        <v>69</v>
      </c>
      <c r="C7" s="3">
        <v>45784</v>
      </c>
      <c r="D7" s="4" t="s">
        <v>40</v>
      </c>
      <c r="E7" s="5">
        <v>195</v>
      </c>
      <c r="F7" s="22">
        <v>4</v>
      </c>
      <c r="G7" s="5">
        <v>195</v>
      </c>
      <c r="H7" s="22">
        <v>3</v>
      </c>
      <c r="I7" s="5">
        <v>196</v>
      </c>
      <c r="J7" s="22">
        <v>2</v>
      </c>
      <c r="K7" s="5">
        <v>191</v>
      </c>
      <c r="L7" s="22">
        <v>2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1">
        <v>11</v>
      </c>
      <c r="U7" s="8">
        <v>2</v>
      </c>
      <c r="V7" s="9">
        <v>196.25</v>
      </c>
    </row>
    <row r="8" spans="1:24" ht="15" customHeight="1" x14ac:dyDescent="0.3">
      <c r="A8" s="1" t="s">
        <v>15</v>
      </c>
      <c r="B8" s="2" t="s">
        <v>69</v>
      </c>
      <c r="C8" s="3">
        <v>45801</v>
      </c>
      <c r="D8" s="4" t="s">
        <v>102</v>
      </c>
      <c r="E8" s="5">
        <v>196</v>
      </c>
      <c r="F8" s="22">
        <v>1</v>
      </c>
      <c r="G8" s="5">
        <v>195</v>
      </c>
      <c r="H8" s="22">
        <v>3</v>
      </c>
      <c r="I8" s="5">
        <v>197</v>
      </c>
      <c r="J8" s="22">
        <v>4</v>
      </c>
      <c r="K8" s="5">
        <v>197</v>
      </c>
      <c r="L8" s="22">
        <v>2</v>
      </c>
      <c r="M8" s="5"/>
      <c r="N8" s="22"/>
      <c r="O8" s="5"/>
      <c r="P8" s="22"/>
      <c r="Q8" s="6">
        <v>4</v>
      </c>
      <c r="R8" s="6">
        <v>785</v>
      </c>
      <c r="S8" s="7">
        <v>196.25</v>
      </c>
      <c r="T8" s="41">
        <v>10</v>
      </c>
      <c r="U8" s="8">
        <v>3</v>
      </c>
      <c r="V8" s="9">
        <v>199.25</v>
      </c>
    </row>
    <row r="9" spans="1:24" x14ac:dyDescent="0.3">
      <c r="A9" s="1" t="s">
        <v>15</v>
      </c>
      <c r="B9" s="2" t="s">
        <v>69</v>
      </c>
      <c r="C9" s="3">
        <v>45805</v>
      </c>
      <c r="D9" s="4" t="s">
        <v>70</v>
      </c>
      <c r="E9" s="5">
        <v>196</v>
      </c>
      <c r="F9" s="22">
        <v>4</v>
      </c>
      <c r="G9" s="5">
        <v>198</v>
      </c>
      <c r="H9" s="22">
        <v>4</v>
      </c>
      <c r="I9" s="5">
        <v>194</v>
      </c>
      <c r="J9" s="22">
        <v>2</v>
      </c>
      <c r="K9" s="5">
        <v>199.001</v>
      </c>
      <c r="L9" s="22">
        <v>5</v>
      </c>
      <c r="M9" s="5"/>
      <c r="N9" s="22"/>
      <c r="O9" s="5"/>
      <c r="P9" s="22"/>
      <c r="Q9" s="6">
        <v>4</v>
      </c>
      <c r="R9" s="6">
        <v>787.00099999999998</v>
      </c>
      <c r="S9" s="7">
        <v>196.75024999999999</v>
      </c>
      <c r="T9" s="41">
        <v>15</v>
      </c>
      <c r="U9" s="8">
        <v>6</v>
      </c>
      <c r="V9" s="9">
        <v>202.75024999999999</v>
      </c>
    </row>
    <row r="10" spans="1:24" x14ac:dyDescent="0.3">
      <c r="A10" s="1" t="s">
        <v>15</v>
      </c>
      <c r="B10" s="2" t="s">
        <v>69</v>
      </c>
      <c r="C10" s="3">
        <v>45809</v>
      </c>
      <c r="D10" s="4" t="s">
        <v>70</v>
      </c>
      <c r="E10" s="5">
        <v>195</v>
      </c>
      <c r="F10" s="22">
        <v>3</v>
      </c>
      <c r="G10" s="5">
        <v>190</v>
      </c>
      <c r="H10" s="22">
        <v>1</v>
      </c>
      <c r="I10" s="5">
        <v>196</v>
      </c>
      <c r="J10" s="22">
        <v>3</v>
      </c>
      <c r="K10" s="5">
        <v>198</v>
      </c>
      <c r="L10" s="22">
        <v>4</v>
      </c>
      <c r="M10" s="5"/>
      <c r="N10" s="22"/>
      <c r="O10" s="5"/>
      <c r="P10" s="22"/>
      <c r="Q10" s="6">
        <v>4</v>
      </c>
      <c r="R10" s="6">
        <v>779</v>
      </c>
      <c r="S10" s="7">
        <v>194.75</v>
      </c>
      <c r="T10" s="41">
        <v>11</v>
      </c>
      <c r="U10" s="8">
        <v>5</v>
      </c>
      <c r="V10" s="9">
        <v>199.75</v>
      </c>
    </row>
    <row r="11" spans="1:24" x14ac:dyDescent="0.3">
      <c r="A11" s="1" t="s">
        <v>15</v>
      </c>
      <c r="B11" s="2" t="s">
        <v>69</v>
      </c>
      <c r="C11" s="3">
        <v>45812</v>
      </c>
      <c r="D11" s="4" t="s">
        <v>40</v>
      </c>
      <c r="E11" s="5">
        <v>186</v>
      </c>
      <c r="F11" s="22">
        <v>3</v>
      </c>
      <c r="G11" s="5">
        <v>196</v>
      </c>
      <c r="H11" s="22">
        <v>4</v>
      </c>
      <c r="I11" s="5">
        <v>198</v>
      </c>
      <c r="J11" s="22">
        <v>5</v>
      </c>
      <c r="K11" s="5">
        <v>196</v>
      </c>
      <c r="L11" s="22">
        <v>4</v>
      </c>
      <c r="M11" s="5"/>
      <c r="N11" s="22"/>
      <c r="O11" s="5"/>
      <c r="P11" s="22"/>
      <c r="Q11" s="6">
        <v>4</v>
      </c>
      <c r="R11" s="6">
        <v>776</v>
      </c>
      <c r="S11" s="7">
        <v>194</v>
      </c>
      <c r="T11" s="41">
        <v>16</v>
      </c>
      <c r="U11" s="8">
        <v>3</v>
      </c>
      <c r="V11" s="9">
        <v>197</v>
      </c>
    </row>
    <row r="12" spans="1:24" x14ac:dyDescent="0.3">
      <c r="A12" s="1" t="s">
        <v>15</v>
      </c>
      <c r="B12" s="2" t="s">
        <v>69</v>
      </c>
      <c r="C12" s="3">
        <v>45819</v>
      </c>
      <c r="D12" s="4" t="s">
        <v>40</v>
      </c>
      <c r="E12" s="5">
        <v>196</v>
      </c>
      <c r="F12" s="22">
        <v>3</v>
      </c>
      <c r="G12" s="5">
        <v>195</v>
      </c>
      <c r="H12" s="22">
        <v>2</v>
      </c>
      <c r="I12" s="5">
        <v>198</v>
      </c>
      <c r="J12" s="22">
        <v>2</v>
      </c>
      <c r="K12" s="5">
        <v>195</v>
      </c>
      <c r="L12" s="22">
        <v>3</v>
      </c>
      <c r="M12" s="5"/>
      <c r="N12" s="22"/>
      <c r="O12" s="5"/>
      <c r="P12" s="22"/>
      <c r="Q12" s="6">
        <v>4</v>
      </c>
      <c r="R12" s="6">
        <v>784</v>
      </c>
      <c r="S12" s="7">
        <v>196</v>
      </c>
      <c r="T12" s="41">
        <v>10</v>
      </c>
      <c r="U12" s="8">
        <v>3</v>
      </c>
      <c r="V12" s="9">
        <v>199</v>
      </c>
    </row>
    <row r="13" spans="1:24" x14ac:dyDescent="0.3">
      <c r="A13" s="1" t="s">
        <v>15</v>
      </c>
      <c r="B13" s="2" t="s">
        <v>69</v>
      </c>
      <c r="C13" s="3">
        <v>45833</v>
      </c>
      <c r="D13" s="4" t="s">
        <v>70</v>
      </c>
      <c r="E13" s="5">
        <v>181</v>
      </c>
      <c r="F13" s="22">
        <v>0</v>
      </c>
      <c r="G13" s="5">
        <v>192</v>
      </c>
      <c r="H13" s="22">
        <v>1</v>
      </c>
      <c r="I13" s="5">
        <v>192</v>
      </c>
      <c r="J13" s="22">
        <v>1</v>
      </c>
      <c r="K13" s="5">
        <v>192</v>
      </c>
      <c r="L13" s="22">
        <v>4</v>
      </c>
      <c r="M13" s="5"/>
      <c r="N13" s="22"/>
      <c r="O13" s="5"/>
      <c r="P13" s="22"/>
      <c r="Q13" s="6">
        <v>4</v>
      </c>
      <c r="R13" s="6">
        <v>757</v>
      </c>
      <c r="S13" s="7">
        <v>189.25</v>
      </c>
      <c r="T13" s="41">
        <v>6</v>
      </c>
      <c r="U13" s="8">
        <v>4</v>
      </c>
      <c r="V13" s="9">
        <v>193.25</v>
      </c>
    </row>
    <row r="14" spans="1:24" x14ac:dyDescent="0.3">
      <c r="A14" s="1" t="s">
        <v>15</v>
      </c>
      <c r="B14" s="2" t="s">
        <v>69</v>
      </c>
      <c r="C14" s="3">
        <v>45844</v>
      </c>
      <c r="D14" s="4" t="s">
        <v>70</v>
      </c>
      <c r="E14" s="5">
        <v>195</v>
      </c>
      <c r="F14" s="22">
        <v>0</v>
      </c>
      <c r="G14" s="5">
        <v>185</v>
      </c>
      <c r="H14" s="22">
        <v>1</v>
      </c>
      <c r="I14" s="5">
        <v>194</v>
      </c>
      <c r="J14" s="22">
        <v>0</v>
      </c>
      <c r="K14" s="5">
        <v>194</v>
      </c>
      <c r="L14" s="22">
        <v>1</v>
      </c>
      <c r="M14" s="5">
        <v>194</v>
      </c>
      <c r="N14" s="22">
        <v>2</v>
      </c>
      <c r="O14" s="5">
        <v>190</v>
      </c>
      <c r="P14" s="22">
        <v>3</v>
      </c>
      <c r="Q14" s="6">
        <v>6</v>
      </c>
      <c r="R14" s="6">
        <v>1152</v>
      </c>
      <c r="S14" s="7">
        <v>192</v>
      </c>
      <c r="T14" s="41">
        <v>7</v>
      </c>
      <c r="U14" s="8">
        <v>4</v>
      </c>
      <c r="V14" s="9">
        <v>196</v>
      </c>
    </row>
    <row r="15" spans="1:24" x14ac:dyDescent="0.3">
      <c r="A15" s="1" t="s">
        <v>15</v>
      </c>
      <c r="B15" s="2" t="s">
        <v>69</v>
      </c>
      <c r="C15" s="3">
        <v>45861</v>
      </c>
      <c r="D15" s="4" t="s">
        <v>70</v>
      </c>
      <c r="E15" s="5">
        <v>193</v>
      </c>
      <c r="F15" s="22">
        <v>1</v>
      </c>
      <c r="G15" s="81">
        <v>200</v>
      </c>
      <c r="H15" s="22">
        <v>3</v>
      </c>
      <c r="I15" s="5">
        <v>196</v>
      </c>
      <c r="J15" s="22">
        <v>0</v>
      </c>
      <c r="K15" s="5">
        <v>196</v>
      </c>
      <c r="L15" s="22">
        <v>1</v>
      </c>
      <c r="M15" s="5"/>
      <c r="N15" s="22"/>
      <c r="O15" s="5"/>
      <c r="P15" s="22"/>
      <c r="Q15" s="6">
        <v>4</v>
      </c>
      <c r="R15" s="6">
        <v>785</v>
      </c>
      <c r="S15" s="7">
        <v>196.25</v>
      </c>
      <c r="T15" s="41">
        <v>5</v>
      </c>
      <c r="U15" s="8">
        <v>8</v>
      </c>
      <c r="V15" s="9">
        <v>204.25</v>
      </c>
    </row>
    <row r="16" spans="1:24" x14ac:dyDescent="0.3">
      <c r="A16" s="1" t="s">
        <v>15</v>
      </c>
      <c r="B16" s="2" t="s">
        <v>69</v>
      </c>
      <c r="C16" s="3">
        <v>45868</v>
      </c>
      <c r="D16" s="4" t="s">
        <v>40</v>
      </c>
      <c r="E16" s="5">
        <v>197</v>
      </c>
      <c r="F16" s="22">
        <v>2</v>
      </c>
      <c r="G16" s="5">
        <v>198</v>
      </c>
      <c r="H16" s="22">
        <v>5</v>
      </c>
      <c r="I16" s="5">
        <v>199</v>
      </c>
      <c r="J16" s="22">
        <v>3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789</v>
      </c>
      <c r="S16" s="7">
        <v>197.25</v>
      </c>
      <c r="T16" s="41">
        <v>11</v>
      </c>
      <c r="U16" s="8">
        <v>2</v>
      </c>
      <c r="V16" s="9">
        <v>199.25</v>
      </c>
    </row>
    <row r="17" spans="1:22" x14ac:dyDescent="0.3">
      <c r="A17" s="1" t="s">
        <v>15</v>
      </c>
      <c r="B17" s="2" t="s">
        <v>69</v>
      </c>
      <c r="C17" s="3">
        <v>45872</v>
      </c>
      <c r="D17" s="4" t="s">
        <v>70</v>
      </c>
      <c r="E17" s="5">
        <v>192</v>
      </c>
      <c r="F17" s="22">
        <v>0</v>
      </c>
      <c r="G17" s="5">
        <v>188</v>
      </c>
      <c r="H17" s="22">
        <v>3</v>
      </c>
      <c r="I17" s="5">
        <v>195</v>
      </c>
      <c r="J17" s="22">
        <v>5</v>
      </c>
      <c r="K17" s="5">
        <v>196</v>
      </c>
      <c r="L17" s="22">
        <v>3</v>
      </c>
      <c r="M17" s="5"/>
      <c r="N17" s="22"/>
      <c r="O17" s="5"/>
      <c r="P17" s="22"/>
      <c r="Q17" s="6">
        <v>4</v>
      </c>
      <c r="R17" s="6">
        <v>771</v>
      </c>
      <c r="S17" s="7">
        <v>192.75</v>
      </c>
      <c r="T17" s="41">
        <v>11</v>
      </c>
      <c r="U17" s="8">
        <v>5</v>
      </c>
      <c r="V17" s="9">
        <v>197.75</v>
      </c>
    </row>
    <row r="18" spans="1:22" x14ac:dyDescent="0.3">
      <c r="A18" s="1" t="s">
        <v>15</v>
      </c>
      <c r="B18" s="2" t="s">
        <v>69</v>
      </c>
      <c r="C18" s="3">
        <v>45875</v>
      </c>
      <c r="D18" s="4" t="s">
        <v>40</v>
      </c>
      <c r="E18" s="5">
        <v>193</v>
      </c>
      <c r="F18" s="22">
        <v>2</v>
      </c>
      <c r="G18" s="5">
        <v>197</v>
      </c>
      <c r="H18" s="22">
        <v>2</v>
      </c>
      <c r="I18" s="5">
        <v>197</v>
      </c>
      <c r="J18" s="22">
        <v>2</v>
      </c>
      <c r="K18" s="5">
        <v>197</v>
      </c>
      <c r="L18" s="22">
        <v>3</v>
      </c>
      <c r="M18" s="5"/>
      <c r="N18" s="22"/>
      <c r="O18" s="5"/>
      <c r="P18" s="22"/>
      <c r="Q18" s="6">
        <v>4</v>
      </c>
      <c r="R18" s="6">
        <v>784</v>
      </c>
      <c r="S18" s="7">
        <v>196</v>
      </c>
      <c r="T18" s="41">
        <v>9</v>
      </c>
      <c r="U18" s="8">
        <v>2</v>
      </c>
      <c r="V18" s="9">
        <v>198</v>
      </c>
    </row>
    <row r="19" spans="1:22" x14ac:dyDescent="0.3">
      <c r="A19" s="1" t="s">
        <v>15</v>
      </c>
      <c r="B19" s="2" t="s">
        <v>69</v>
      </c>
      <c r="C19" s="3">
        <v>45879</v>
      </c>
      <c r="D19" s="4" t="s">
        <v>40</v>
      </c>
      <c r="E19" s="5">
        <v>196</v>
      </c>
      <c r="F19" s="22">
        <v>3</v>
      </c>
      <c r="G19" s="5">
        <v>195</v>
      </c>
      <c r="H19" s="22">
        <v>2</v>
      </c>
      <c r="I19" s="5">
        <v>195</v>
      </c>
      <c r="J19" s="22">
        <v>3</v>
      </c>
      <c r="K19" s="5">
        <v>195</v>
      </c>
      <c r="L19" s="22">
        <v>2</v>
      </c>
      <c r="M19" s="5">
        <v>193</v>
      </c>
      <c r="N19" s="22">
        <v>2</v>
      </c>
      <c r="O19" s="5">
        <v>197</v>
      </c>
      <c r="P19" s="22">
        <v>5</v>
      </c>
      <c r="Q19" s="6">
        <v>6</v>
      </c>
      <c r="R19" s="6">
        <v>1171</v>
      </c>
      <c r="S19" s="7">
        <v>195.16666666666666</v>
      </c>
      <c r="T19" s="41">
        <v>17</v>
      </c>
      <c r="U19" s="8">
        <v>4</v>
      </c>
      <c r="V19" s="9">
        <v>199.16666666666666</v>
      </c>
    </row>
    <row r="20" spans="1:22" x14ac:dyDescent="0.3">
      <c r="A20" s="1" t="s">
        <v>15</v>
      </c>
      <c r="B20" s="2" t="s">
        <v>69</v>
      </c>
      <c r="C20" s="3">
        <v>45896</v>
      </c>
      <c r="D20" s="4" t="s">
        <v>70</v>
      </c>
      <c r="E20" s="5">
        <v>194</v>
      </c>
      <c r="F20" s="22">
        <v>3</v>
      </c>
      <c r="G20" s="5">
        <v>196</v>
      </c>
      <c r="H20" s="22">
        <v>4</v>
      </c>
      <c r="I20" s="5">
        <v>185</v>
      </c>
      <c r="J20" s="22">
        <v>1</v>
      </c>
      <c r="K20" s="5">
        <v>196</v>
      </c>
      <c r="L20" s="22">
        <v>1</v>
      </c>
      <c r="M20" s="5"/>
      <c r="N20" s="22"/>
      <c r="O20" s="5"/>
      <c r="P20" s="22"/>
      <c r="Q20" s="6">
        <v>4</v>
      </c>
      <c r="R20" s="6">
        <v>771</v>
      </c>
      <c r="S20" s="7">
        <v>192.75</v>
      </c>
      <c r="T20" s="41">
        <v>9</v>
      </c>
      <c r="U20" s="8">
        <v>4</v>
      </c>
      <c r="V20" s="9">
        <v>196.75</v>
      </c>
    </row>
    <row r="21" spans="1:22" x14ac:dyDescent="0.3">
      <c r="A21" s="1" t="s">
        <v>15</v>
      </c>
      <c r="B21" s="2" t="s">
        <v>69</v>
      </c>
      <c r="C21" s="3">
        <v>45907</v>
      </c>
      <c r="D21" s="4" t="s">
        <v>40</v>
      </c>
      <c r="E21" s="5">
        <v>195</v>
      </c>
      <c r="F21" s="22">
        <v>1</v>
      </c>
      <c r="G21" s="5">
        <v>195</v>
      </c>
      <c r="H21" s="22">
        <v>2</v>
      </c>
      <c r="I21" s="5">
        <v>194</v>
      </c>
      <c r="J21" s="22">
        <v>1</v>
      </c>
      <c r="K21" s="5">
        <v>194</v>
      </c>
      <c r="L21" s="22">
        <v>1</v>
      </c>
      <c r="M21" s="5">
        <v>191</v>
      </c>
      <c r="N21" s="22">
        <v>1</v>
      </c>
      <c r="O21" s="5">
        <v>196</v>
      </c>
      <c r="P21" s="22">
        <v>1</v>
      </c>
      <c r="Q21" s="6">
        <v>6</v>
      </c>
      <c r="R21" s="6">
        <v>1165</v>
      </c>
      <c r="S21" s="7">
        <v>194.16666666666666</v>
      </c>
      <c r="T21" s="41">
        <v>7</v>
      </c>
      <c r="U21" s="8">
        <v>4</v>
      </c>
      <c r="V21" s="9">
        <v>198.16666666666666</v>
      </c>
    </row>
    <row r="22" spans="1:22" x14ac:dyDescent="0.3">
      <c r="A22" s="1" t="s">
        <v>15</v>
      </c>
      <c r="B22" s="2" t="s">
        <v>69</v>
      </c>
      <c r="C22" s="3">
        <v>45920</v>
      </c>
      <c r="D22" s="4" t="s">
        <v>40</v>
      </c>
      <c r="E22" s="5">
        <v>196</v>
      </c>
      <c r="F22" s="22">
        <v>2</v>
      </c>
      <c r="G22" s="5">
        <v>197</v>
      </c>
      <c r="H22" s="22"/>
      <c r="I22" s="5">
        <v>196</v>
      </c>
      <c r="J22" s="22">
        <v>3</v>
      </c>
      <c r="K22" s="5">
        <v>197</v>
      </c>
      <c r="L22" s="22">
        <v>4</v>
      </c>
      <c r="M22" s="5"/>
      <c r="N22" s="22"/>
      <c r="O22" s="5"/>
      <c r="P22" s="22"/>
      <c r="Q22" s="6">
        <v>4</v>
      </c>
      <c r="R22" s="6">
        <v>786</v>
      </c>
      <c r="S22" s="7">
        <v>196.5</v>
      </c>
      <c r="T22" s="41">
        <v>9</v>
      </c>
      <c r="U22" s="8">
        <v>3</v>
      </c>
      <c r="V22" s="9">
        <v>199.5</v>
      </c>
    </row>
    <row r="23" spans="1:22" x14ac:dyDescent="0.3">
      <c r="A23" s="1" t="s">
        <v>15</v>
      </c>
      <c r="B23" s="2" t="s">
        <v>69</v>
      </c>
      <c r="C23" s="3">
        <v>45924</v>
      </c>
      <c r="D23" s="4" t="s">
        <v>70</v>
      </c>
      <c r="E23" s="5">
        <v>193</v>
      </c>
      <c r="F23" s="22">
        <v>2</v>
      </c>
      <c r="G23" s="5">
        <v>189</v>
      </c>
      <c r="H23" s="22">
        <v>0</v>
      </c>
      <c r="I23" s="5">
        <v>190</v>
      </c>
      <c r="J23" s="22">
        <v>1</v>
      </c>
      <c r="K23" s="5">
        <v>186</v>
      </c>
      <c r="L23" s="22">
        <v>0</v>
      </c>
      <c r="M23" s="5"/>
      <c r="N23" s="22"/>
      <c r="O23" s="5"/>
      <c r="P23" s="22"/>
      <c r="Q23" s="6">
        <v>4</v>
      </c>
      <c r="R23" s="6">
        <v>758</v>
      </c>
      <c r="S23" s="7">
        <v>189.5</v>
      </c>
      <c r="T23" s="41">
        <v>3</v>
      </c>
      <c r="U23" s="8">
        <v>4</v>
      </c>
      <c r="V23" s="9">
        <v>193.5</v>
      </c>
    </row>
    <row r="24" spans="1:22" s="101" customFormat="1" x14ac:dyDescent="0.3">
      <c r="A24" s="47" t="s">
        <v>15</v>
      </c>
      <c r="B24" s="2" t="s">
        <v>193</v>
      </c>
      <c r="C24" s="3">
        <v>45927</v>
      </c>
      <c r="D24" s="100" t="s">
        <v>102</v>
      </c>
      <c r="E24" s="5">
        <v>196</v>
      </c>
      <c r="F24" s="22">
        <v>1</v>
      </c>
      <c r="G24" s="5">
        <v>196</v>
      </c>
      <c r="H24" s="22">
        <v>4</v>
      </c>
      <c r="I24" s="5">
        <v>193</v>
      </c>
      <c r="J24" s="22">
        <v>0</v>
      </c>
      <c r="K24" s="5">
        <v>199.001</v>
      </c>
      <c r="L24" s="22">
        <v>4</v>
      </c>
      <c r="M24" s="5"/>
      <c r="N24" s="22"/>
      <c r="O24" s="5"/>
      <c r="P24" s="22"/>
      <c r="Q24" s="8">
        <v>4</v>
      </c>
      <c r="R24" s="8">
        <v>784.00099999999998</v>
      </c>
      <c r="S24" s="7">
        <v>196.00024999999999</v>
      </c>
      <c r="T24" s="41">
        <f>SUM(F24+H24+J24+L24)</f>
        <v>9</v>
      </c>
      <c r="U24" s="8">
        <v>6</v>
      </c>
      <c r="V24" s="7">
        <v>202.00024999999999</v>
      </c>
    </row>
    <row r="25" spans="1:22" x14ac:dyDescent="0.3">
      <c r="A25" s="1" t="s">
        <v>15</v>
      </c>
      <c r="B25" s="2" t="s">
        <v>69</v>
      </c>
      <c r="C25" s="3">
        <v>45941</v>
      </c>
      <c r="D25" s="4" t="s">
        <v>40</v>
      </c>
      <c r="E25" s="5">
        <v>191</v>
      </c>
      <c r="F25" s="22">
        <v>2</v>
      </c>
      <c r="G25" s="5">
        <v>192</v>
      </c>
      <c r="H25" s="22">
        <v>2</v>
      </c>
      <c r="I25" s="5">
        <v>197</v>
      </c>
      <c r="J25" s="22">
        <v>1</v>
      </c>
      <c r="K25" s="5">
        <v>194</v>
      </c>
      <c r="L25" s="22">
        <v>2</v>
      </c>
      <c r="M25" s="5">
        <v>193</v>
      </c>
      <c r="N25" s="22">
        <v>1</v>
      </c>
      <c r="O25" s="5">
        <v>197</v>
      </c>
      <c r="P25" s="22">
        <v>4</v>
      </c>
      <c r="Q25" s="6">
        <v>6</v>
      </c>
      <c r="R25" s="6">
        <v>1164</v>
      </c>
      <c r="S25" s="7">
        <v>194</v>
      </c>
      <c r="T25" s="41">
        <v>12</v>
      </c>
      <c r="U25" s="8">
        <v>4</v>
      </c>
      <c r="V25" s="9">
        <v>198</v>
      </c>
    </row>
    <row r="26" spans="1:22" x14ac:dyDescent="0.3">
      <c r="A26" s="1" t="s">
        <v>15</v>
      </c>
      <c r="B26" s="2" t="s">
        <v>69</v>
      </c>
      <c r="C26" s="3">
        <v>45952</v>
      </c>
      <c r="D26" s="4" t="s">
        <v>70</v>
      </c>
      <c r="E26" s="5">
        <v>196</v>
      </c>
      <c r="F26" s="22">
        <v>2</v>
      </c>
      <c r="G26" s="5">
        <v>195</v>
      </c>
      <c r="H26" s="22">
        <v>3</v>
      </c>
      <c r="I26" s="5">
        <v>198</v>
      </c>
      <c r="J26" s="22">
        <v>4</v>
      </c>
      <c r="K26" s="5">
        <v>195</v>
      </c>
      <c r="L26" s="22">
        <v>6</v>
      </c>
      <c r="M26" s="5"/>
      <c r="N26" s="22"/>
      <c r="O26" s="5"/>
      <c r="P26" s="22"/>
      <c r="Q26" s="6">
        <v>4</v>
      </c>
      <c r="R26" s="6">
        <v>784</v>
      </c>
      <c r="S26" s="7">
        <v>196</v>
      </c>
      <c r="T26" s="41">
        <v>15</v>
      </c>
      <c r="U26" s="8">
        <v>6</v>
      </c>
      <c r="V26" s="9">
        <v>202</v>
      </c>
    </row>
    <row r="28" spans="1:22" x14ac:dyDescent="0.3">
      <c r="Q28" s="37">
        <f>SUM(Q2:Q27)</f>
        <v>108</v>
      </c>
      <c r="R28" s="37">
        <f>SUM(R2:R27)</f>
        <v>21011.003000000001</v>
      </c>
      <c r="S28" s="38">
        <f>SUM(R28/Q28)</f>
        <v>194.54632407407408</v>
      </c>
      <c r="T28" s="37">
        <f>SUM(T2:T27)</f>
        <v>258</v>
      </c>
      <c r="U28" s="37">
        <f>SUM(U2:U27)</f>
        <v>103</v>
      </c>
      <c r="V28" s="39">
        <f>SUM(S28+U28)</f>
        <v>297.54632407407405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P8 T8" name="Range1_3_5_3"/>
    <protectedRange sqref="B18:C18" name="Range1_25"/>
    <protectedRange sqref="D18" name="Range1_1_26"/>
    <protectedRange sqref="E18:P18 T18" name="Range1_3_5_24"/>
    <protectedRange sqref="B21:C21" name="Range1_3_2"/>
    <protectedRange sqref="D21" name="Range1_1_4_2"/>
    <protectedRange sqref="E21:P21 T21" name="Range1_3_5_4_2"/>
    <protectedRange sqref="B22:C22" name="Range1_12"/>
    <protectedRange sqref="D22" name="Range1_1_3_1"/>
    <protectedRange sqref="E22:P22 T22" name="Range1_3_5_3_1"/>
    <protectedRange algorithmName="SHA-512" hashValue="ON39YdpmFHfN9f47KpiRvqrKx0V9+erV1CNkpWzYhW/Qyc6aT8rEyCrvauWSYGZK2ia3o7vd3akF07acHAFpOA==" saltValue="yVW9XmDwTqEnmpSGai0KYg==" spinCount="100000" sqref="B23:C23" name="Range1_5"/>
    <protectedRange algorithmName="SHA-512" hashValue="ON39YdpmFHfN9f47KpiRvqrKx0V9+erV1CNkpWzYhW/Qyc6aT8rEyCrvauWSYGZK2ia3o7vd3akF07acHAFpOA==" saltValue="yVW9XmDwTqEnmpSGai0KYg==" spinCount="100000" sqref="D23" name="Range1_1_4"/>
    <protectedRange algorithmName="SHA-512" hashValue="ON39YdpmFHfN9f47KpiRvqrKx0V9+erV1CNkpWzYhW/Qyc6aT8rEyCrvauWSYGZK2ia3o7vd3akF07acHAFpOA==" saltValue="yVW9XmDwTqEnmpSGai0KYg==" spinCount="100000" sqref="E23:P23 T23" name="Range1_3_5_4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B24:C24" name="Range1_13"/>
    <protectedRange algorithmName="SHA-512" hashValue="ON39YdpmFHfN9f47KpiRvqrKx0V9+erV1CNkpWzYhW/Qyc6aT8rEyCrvauWSYGZK2ia3o7vd3akF07acHAFpOA==" saltValue="yVW9XmDwTqEnmpSGai0KYg==" spinCount="100000" sqref="E24:P24 T24" name="Range1_3_5_4_1"/>
    <protectedRange sqref="B25:C25" name="Range1_12_2"/>
    <protectedRange sqref="D25" name="Range1_1_3_2"/>
    <protectedRange sqref="E25:P25 T25" name="Range1_3_5_3_2"/>
    <protectedRange algorithmName="SHA-512" hashValue="ON39YdpmFHfN9f47KpiRvqrKx0V9+erV1CNkpWzYhW/Qyc6aT8rEyCrvauWSYGZK2ia3o7vd3akF07acHAFpOA==" saltValue="yVW9XmDwTqEnmpSGai0KYg==" spinCount="100000" sqref="B26:C26" name="Range1_5_1"/>
    <protectedRange algorithmName="SHA-512" hashValue="ON39YdpmFHfN9f47KpiRvqrKx0V9+erV1CNkpWzYhW/Qyc6aT8rEyCrvauWSYGZK2ia3o7vd3akF07acHAFpOA==" saltValue="yVW9XmDwTqEnmpSGai0KYg==" spinCount="100000" sqref="D26" name="Range1_1_4_1"/>
    <protectedRange algorithmName="SHA-512" hashValue="ON39YdpmFHfN9f47KpiRvqrKx0V9+erV1CNkpWzYhW/Qyc6aT8rEyCrvauWSYGZK2ia3o7vd3akF07acHAFpOA==" saltValue="yVW9XmDwTqEnmpSGai0KYg==" spinCount="100000" sqref="E26:P26 T26" name="Range1_3_5_4_3"/>
  </protectedRanges>
  <conditionalFormatting sqref="L18:P18">
    <cfRule type="cellIs" dxfId="314" priority="45" operator="greaterThanOrEqual">
      <formula>200</formula>
    </cfRule>
  </conditionalFormatting>
  <conditionalFormatting sqref="M18">
    <cfRule type="top10" dxfId="313" priority="44" rank="1"/>
  </conditionalFormatting>
  <conditionalFormatting sqref="O18">
    <cfRule type="top10" dxfId="312" priority="43" rank="1"/>
  </conditionalFormatting>
  <conditionalFormatting sqref="E21">
    <cfRule type="top10" dxfId="311" priority="42" rank="1"/>
  </conditionalFormatting>
  <conditionalFormatting sqref="G21">
    <cfRule type="top10" dxfId="310" priority="41" rank="1"/>
  </conditionalFormatting>
  <conditionalFormatting sqref="E21:P21">
    <cfRule type="cellIs" dxfId="309" priority="40" operator="greaterThanOrEqual">
      <formula>200</formula>
    </cfRule>
  </conditionalFormatting>
  <conditionalFormatting sqref="I21">
    <cfRule type="top10" dxfId="308" priority="39" rank="1"/>
  </conditionalFormatting>
  <conditionalFormatting sqref="K21">
    <cfRule type="top10" dxfId="307" priority="38" rank="1"/>
  </conditionalFormatting>
  <conditionalFormatting sqref="M21">
    <cfRule type="top10" dxfId="306" priority="37" rank="1"/>
  </conditionalFormatting>
  <conditionalFormatting sqref="O21">
    <cfRule type="top10" dxfId="305" priority="36" rank="1"/>
  </conditionalFormatting>
  <conditionalFormatting sqref="E22">
    <cfRule type="top10" dxfId="304" priority="35" rank="1"/>
  </conditionalFormatting>
  <conditionalFormatting sqref="G22">
    <cfRule type="top10" dxfId="303" priority="34" rank="1"/>
  </conditionalFormatting>
  <conditionalFormatting sqref="E22:P22">
    <cfRule type="cellIs" dxfId="302" priority="33" operator="greaterThanOrEqual">
      <formula>200</formula>
    </cfRule>
  </conditionalFormatting>
  <conditionalFormatting sqref="I22">
    <cfRule type="top10" dxfId="301" priority="32" rank="1"/>
  </conditionalFormatting>
  <conditionalFormatting sqref="K22">
    <cfRule type="top10" dxfId="300" priority="31" rank="1"/>
  </conditionalFormatting>
  <conditionalFormatting sqref="M22">
    <cfRule type="top10" dxfId="299" priority="30" rank="1"/>
  </conditionalFormatting>
  <conditionalFormatting sqref="O22">
    <cfRule type="top10" dxfId="298" priority="29" rank="1"/>
  </conditionalFormatting>
  <conditionalFormatting sqref="E23">
    <cfRule type="top10" dxfId="297" priority="28" rank="1"/>
  </conditionalFormatting>
  <conditionalFormatting sqref="G23">
    <cfRule type="top10" dxfId="296" priority="27" rank="1"/>
  </conditionalFormatting>
  <conditionalFormatting sqref="E23:P23">
    <cfRule type="cellIs" dxfId="295" priority="26" operator="greaterThanOrEqual">
      <formula>200</formula>
    </cfRule>
  </conditionalFormatting>
  <conditionalFormatting sqref="I23">
    <cfRule type="top10" dxfId="294" priority="25" rank="1"/>
  </conditionalFormatting>
  <conditionalFormatting sqref="K23">
    <cfRule type="top10" dxfId="293" priority="24" rank="1"/>
  </conditionalFormatting>
  <conditionalFormatting sqref="M23">
    <cfRule type="top10" dxfId="292" priority="23" rank="1"/>
  </conditionalFormatting>
  <conditionalFormatting sqref="O23">
    <cfRule type="top10" dxfId="291" priority="22" rank="1"/>
  </conditionalFormatting>
  <conditionalFormatting sqref="E24">
    <cfRule type="top10" dxfId="290" priority="21" rank="1"/>
  </conditionalFormatting>
  <conditionalFormatting sqref="G24">
    <cfRule type="top10" dxfId="289" priority="20" rank="1"/>
  </conditionalFormatting>
  <conditionalFormatting sqref="E24:P24">
    <cfRule type="cellIs" dxfId="288" priority="19" operator="greaterThanOrEqual">
      <formula>200</formula>
    </cfRule>
  </conditionalFormatting>
  <conditionalFormatting sqref="I24">
    <cfRule type="top10" dxfId="287" priority="18" rank="1"/>
  </conditionalFormatting>
  <conditionalFormatting sqref="K24">
    <cfRule type="top10" dxfId="286" priority="17" rank="1"/>
  </conditionalFormatting>
  <conditionalFormatting sqref="M24">
    <cfRule type="top10" dxfId="285" priority="16" rank="1"/>
  </conditionalFormatting>
  <conditionalFormatting sqref="O24">
    <cfRule type="top10" dxfId="284" priority="15" rank="1"/>
  </conditionalFormatting>
  <conditionalFormatting sqref="E25">
    <cfRule type="top10" dxfId="283" priority="14" rank="1"/>
  </conditionalFormatting>
  <conditionalFormatting sqref="G25">
    <cfRule type="top10" dxfId="282" priority="13" rank="1"/>
  </conditionalFormatting>
  <conditionalFormatting sqref="E25:P25">
    <cfRule type="cellIs" dxfId="281" priority="12" operator="greaterThanOrEqual">
      <formula>200</formula>
    </cfRule>
  </conditionalFormatting>
  <conditionalFormatting sqref="I25">
    <cfRule type="top10" dxfId="280" priority="11" rank="1"/>
  </conditionalFormatting>
  <conditionalFormatting sqref="K25">
    <cfRule type="top10" dxfId="279" priority="10" rank="1"/>
  </conditionalFormatting>
  <conditionalFormatting sqref="M25">
    <cfRule type="top10" dxfId="278" priority="9" rank="1"/>
  </conditionalFormatting>
  <conditionalFormatting sqref="O25">
    <cfRule type="top10" dxfId="277" priority="8" rank="1"/>
  </conditionalFormatting>
  <conditionalFormatting sqref="E26:P26">
    <cfRule type="cellIs" dxfId="276" priority="5" operator="greaterThanOrEqual">
      <formula>200</formula>
    </cfRule>
  </conditionalFormatting>
  <conditionalFormatting sqref="E26">
    <cfRule type="top10" dxfId="275" priority="7" rank="1"/>
  </conditionalFormatting>
  <conditionalFormatting sqref="G26">
    <cfRule type="top10" dxfId="274" priority="6" rank="1"/>
  </conditionalFormatting>
  <conditionalFormatting sqref="I26">
    <cfRule type="top10" dxfId="273" priority="4" rank="1"/>
  </conditionalFormatting>
  <conditionalFormatting sqref="K26">
    <cfRule type="top10" dxfId="272" priority="3" rank="1"/>
  </conditionalFormatting>
  <conditionalFormatting sqref="M26">
    <cfRule type="top10" dxfId="271" priority="2" rank="1"/>
  </conditionalFormatting>
  <conditionalFormatting sqref="O26">
    <cfRule type="top10" dxfId="270" priority="1" rank="1"/>
  </conditionalFormatting>
  <hyperlinks>
    <hyperlink ref="X1" location="'Kentucky 2025'!A1" display="Return to Rankings" xr:uid="{823B91DD-F9D3-4847-8162-6A0A79DB75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E2C225-0A65-4978-B94C-30C5E5D01697}">
          <x14:formula1>
            <xm:f>'C:\Users\jmfg1\Downloads\[10-22-25-ABRA Wilmore KY Results.xlsm]DATA'!#REF!</xm:f>
          </x14:formula1>
          <xm:sqref>D26</xm:sqref>
        </x14:dataValidation>
        <x14:dataValidation type="list" allowBlank="1" showInputMessage="1" showErrorMessage="1" xr:uid="{633B4776-1712-402C-AB1F-E5A1F99F93FB}">
          <x14:formula1>
            <xm:f>'C:\Users\jmfg1\Downloads\[10-22-25-ABRA Wilmore KY Results.xlsm]DATA'!#REF!</xm:f>
          </x14:formula1>
          <xm:sqref>B26</xm:sqref>
        </x14:dataValidation>
      </x14:dataValidations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A020-ECEE-4A46-8136-2292E6CEB867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93</v>
      </c>
      <c r="C2" s="3">
        <v>45766</v>
      </c>
      <c r="D2" s="4" t="s">
        <v>56</v>
      </c>
      <c r="E2" s="5">
        <v>187</v>
      </c>
      <c r="F2" s="22">
        <v>1</v>
      </c>
      <c r="G2" s="5">
        <v>176</v>
      </c>
      <c r="H2" s="22">
        <v>1</v>
      </c>
      <c r="I2" s="5">
        <v>173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708</v>
      </c>
      <c r="S2" s="7">
        <v>177</v>
      </c>
      <c r="T2" s="41">
        <v>2</v>
      </c>
      <c r="U2" s="8">
        <v>2</v>
      </c>
      <c r="V2" s="9">
        <v>179</v>
      </c>
    </row>
    <row r="3" spans="1:24" x14ac:dyDescent="0.3">
      <c r="A3" s="1" t="s">
        <v>15</v>
      </c>
      <c r="B3" s="2" t="s">
        <v>93</v>
      </c>
      <c r="C3" s="3">
        <v>45829</v>
      </c>
      <c r="D3" s="4" t="s">
        <v>56</v>
      </c>
      <c r="E3" s="5">
        <v>182</v>
      </c>
      <c r="F3" s="22">
        <v>1</v>
      </c>
      <c r="G3" s="5">
        <v>175</v>
      </c>
      <c r="H3" s="22">
        <v>1</v>
      </c>
      <c r="I3" s="5">
        <v>179</v>
      </c>
      <c r="J3" s="22">
        <v>1</v>
      </c>
      <c r="K3" s="5">
        <v>182</v>
      </c>
      <c r="L3" s="22">
        <v>1</v>
      </c>
      <c r="M3" s="5"/>
      <c r="N3" s="22"/>
      <c r="O3" s="5"/>
      <c r="P3" s="22"/>
      <c r="Q3" s="6">
        <v>4</v>
      </c>
      <c r="R3" s="6">
        <v>718</v>
      </c>
      <c r="S3" s="7">
        <v>179.5</v>
      </c>
      <c r="T3" s="41">
        <v>4</v>
      </c>
      <c r="U3" s="8">
        <v>2</v>
      </c>
      <c r="V3" s="9">
        <v>181.5</v>
      </c>
    </row>
    <row r="4" spans="1:24" x14ac:dyDescent="0.3">
      <c r="A4" s="1" t="s">
        <v>15</v>
      </c>
      <c r="B4" s="2" t="s">
        <v>93</v>
      </c>
      <c r="C4" s="3">
        <v>45857</v>
      </c>
      <c r="D4" s="4" t="s">
        <v>56</v>
      </c>
      <c r="E4" s="5">
        <v>151</v>
      </c>
      <c r="F4" s="22">
        <v>0</v>
      </c>
      <c r="G4" s="5">
        <v>169</v>
      </c>
      <c r="H4" s="22">
        <v>0</v>
      </c>
      <c r="I4" s="5">
        <v>176</v>
      </c>
      <c r="J4" s="22">
        <v>0</v>
      </c>
      <c r="K4" s="5">
        <v>171</v>
      </c>
      <c r="L4" s="22">
        <v>0</v>
      </c>
      <c r="M4" s="5">
        <v>172</v>
      </c>
      <c r="N4" s="22">
        <v>0</v>
      </c>
      <c r="O4" s="5">
        <v>162</v>
      </c>
      <c r="P4" s="22">
        <v>0</v>
      </c>
      <c r="Q4" s="6">
        <v>6</v>
      </c>
      <c r="R4" s="6">
        <v>1001</v>
      </c>
      <c r="S4" s="7">
        <v>166.83333333333334</v>
      </c>
      <c r="T4" s="41">
        <v>0</v>
      </c>
      <c r="U4" s="8">
        <v>4</v>
      </c>
      <c r="V4" s="9">
        <v>170.83333333333334</v>
      </c>
    </row>
    <row r="5" spans="1:24" x14ac:dyDescent="0.3">
      <c r="A5" s="1" t="s">
        <v>15</v>
      </c>
      <c r="B5" s="2" t="s">
        <v>163</v>
      </c>
      <c r="C5" s="3">
        <v>45878</v>
      </c>
      <c r="D5" s="4" t="s">
        <v>56</v>
      </c>
      <c r="E5" s="5">
        <v>176</v>
      </c>
      <c r="F5" s="22">
        <v>0</v>
      </c>
      <c r="G5" s="5">
        <v>180</v>
      </c>
      <c r="H5" s="22">
        <v>2</v>
      </c>
      <c r="I5" s="5">
        <v>176</v>
      </c>
      <c r="J5" s="22">
        <v>2</v>
      </c>
      <c r="K5" s="5">
        <v>181</v>
      </c>
      <c r="L5" s="22">
        <v>1</v>
      </c>
      <c r="M5" s="5"/>
      <c r="N5" s="22"/>
      <c r="O5" s="5"/>
      <c r="P5" s="22"/>
      <c r="Q5" s="6">
        <v>4</v>
      </c>
      <c r="R5" s="6">
        <v>713</v>
      </c>
      <c r="S5" s="7">
        <v>178.25</v>
      </c>
      <c r="T5" s="41">
        <v>5</v>
      </c>
      <c r="U5" s="8">
        <v>2</v>
      </c>
      <c r="V5" s="9">
        <v>180.25</v>
      </c>
    </row>
    <row r="6" spans="1:24" x14ac:dyDescent="0.3">
      <c r="A6" s="1" t="s">
        <v>15</v>
      </c>
      <c r="B6" s="2" t="s">
        <v>93</v>
      </c>
      <c r="C6" s="3">
        <v>45885</v>
      </c>
      <c r="D6" s="4" t="s">
        <v>56</v>
      </c>
      <c r="E6" s="5">
        <v>180</v>
      </c>
      <c r="F6" s="22">
        <v>1</v>
      </c>
      <c r="G6" s="5">
        <v>175</v>
      </c>
      <c r="H6" s="22">
        <v>0</v>
      </c>
      <c r="I6" s="5">
        <v>167</v>
      </c>
      <c r="J6" s="22">
        <v>0</v>
      </c>
      <c r="K6" s="5">
        <v>177</v>
      </c>
      <c r="L6" s="22">
        <v>4</v>
      </c>
      <c r="M6" s="5"/>
      <c r="N6" s="22"/>
      <c r="O6" s="5"/>
      <c r="P6" s="22"/>
      <c r="Q6" s="6">
        <v>4</v>
      </c>
      <c r="R6" s="6">
        <v>699</v>
      </c>
      <c r="S6" s="7">
        <v>174.75</v>
      </c>
      <c r="T6" s="41">
        <v>5</v>
      </c>
      <c r="U6" s="8">
        <v>2</v>
      </c>
      <c r="V6" s="9">
        <v>176.75</v>
      </c>
    </row>
    <row r="8" spans="1:24" x14ac:dyDescent="0.3">
      <c r="Q8" s="37">
        <f>SUM(Q2:Q7)</f>
        <v>22</v>
      </c>
      <c r="R8" s="37">
        <f>SUM(R2:R7)</f>
        <v>3839</v>
      </c>
      <c r="S8" s="38">
        <f>SUM(R8/Q8)</f>
        <v>174.5</v>
      </c>
      <c r="T8" s="37">
        <f>SUM(T2:T7)</f>
        <v>16</v>
      </c>
      <c r="U8" s="37">
        <f>SUM(U2:U7)</f>
        <v>12</v>
      </c>
      <c r="V8" s="39">
        <f>SUM(S8+U8)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4E7105A-0E90-40E1-940E-B6A6EA32B9A5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7F0A-43FD-444A-9AC4-CB6EDC8CCCA8}">
  <dimension ref="A1:X16"/>
  <sheetViews>
    <sheetView workbookViewId="0">
      <selection activeCell="D26" sqref="D2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46</v>
      </c>
      <c r="C2" s="3">
        <v>45696</v>
      </c>
      <c r="D2" s="4" t="s">
        <v>40</v>
      </c>
      <c r="E2" s="5">
        <v>189</v>
      </c>
      <c r="F2" s="22">
        <v>2</v>
      </c>
      <c r="G2" s="5">
        <v>185</v>
      </c>
      <c r="H2" s="22">
        <v>1</v>
      </c>
      <c r="I2" s="5">
        <v>188</v>
      </c>
      <c r="J2" s="22">
        <v>3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1">
        <v>8</v>
      </c>
      <c r="U2" s="8">
        <v>2</v>
      </c>
      <c r="V2" s="9">
        <v>190.25</v>
      </c>
    </row>
    <row r="3" spans="1:24" x14ac:dyDescent="0.3">
      <c r="A3" s="1" t="s">
        <v>15</v>
      </c>
      <c r="B3" s="2" t="s">
        <v>46</v>
      </c>
      <c r="C3" s="3">
        <v>45728</v>
      </c>
      <c r="D3" s="4" t="s">
        <v>40</v>
      </c>
      <c r="E3" s="5">
        <v>191</v>
      </c>
      <c r="F3" s="22">
        <v>2</v>
      </c>
      <c r="G3" s="5">
        <v>190</v>
      </c>
      <c r="H3" s="22"/>
      <c r="I3" s="5">
        <v>192</v>
      </c>
      <c r="J3" s="22">
        <v>2</v>
      </c>
      <c r="K3" s="5">
        <v>197</v>
      </c>
      <c r="L3" s="22"/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4</v>
      </c>
      <c r="U3" s="8">
        <v>8</v>
      </c>
      <c r="V3" s="9">
        <v>200.5</v>
      </c>
    </row>
    <row r="5" spans="1:24" x14ac:dyDescent="0.3">
      <c r="Q5" s="37">
        <f>SUM(Q2:Q4)</f>
        <v>8</v>
      </c>
      <c r="R5" s="37">
        <f>SUM(R2:R4)</f>
        <v>1523</v>
      </c>
      <c r="S5" s="38">
        <f>SUM(R5/Q5)</f>
        <v>190.375</v>
      </c>
      <c r="T5" s="37">
        <f>SUM(T2:T4)</f>
        <v>12</v>
      </c>
      <c r="U5" s="37">
        <f>SUM(U2:U4)</f>
        <v>10</v>
      </c>
      <c r="V5" s="39">
        <f>SUM(S5+U5)</f>
        <v>200.375</v>
      </c>
    </row>
    <row r="8" spans="1:24" x14ac:dyDescent="0.3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1" t="s">
        <v>11</v>
      </c>
      <c r="B9" s="2" t="s">
        <v>46</v>
      </c>
      <c r="C9" s="3">
        <v>45742</v>
      </c>
      <c r="D9" s="4" t="s">
        <v>70</v>
      </c>
      <c r="E9" s="5">
        <v>185</v>
      </c>
      <c r="F9" s="22">
        <v>2</v>
      </c>
      <c r="G9" s="24">
        <v>192</v>
      </c>
      <c r="H9" s="22">
        <v>2</v>
      </c>
      <c r="I9" s="5">
        <v>190</v>
      </c>
      <c r="J9" s="22">
        <v>3</v>
      </c>
      <c r="K9" s="5">
        <v>193</v>
      </c>
      <c r="L9" s="22">
        <v>2</v>
      </c>
      <c r="M9" s="5"/>
      <c r="N9" s="22"/>
      <c r="O9" s="5"/>
      <c r="P9" s="22"/>
      <c r="Q9" s="6">
        <v>4</v>
      </c>
      <c r="R9" s="6">
        <v>760</v>
      </c>
      <c r="S9" s="7">
        <v>190</v>
      </c>
      <c r="T9" s="41">
        <v>9</v>
      </c>
      <c r="U9" s="8">
        <v>3</v>
      </c>
      <c r="V9" s="9">
        <v>193</v>
      </c>
    </row>
    <row r="10" spans="1:24" x14ac:dyDescent="0.3">
      <c r="A10" s="1" t="s">
        <v>11</v>
      </c>
      <c r="B10" s="2" t="s">
        <v>46</v>
      </c>
      <c r="C10" s="3">
        <v>45752</v>
      </c>
      <c r="D10" s="4" t="s">
        <v>40</v>
      </c>
      <c r="E10" s="5">
        <v>193</v>
      </c>
      <c r="F10" s="22">
        <v>1</v>
      </c>
      <c r="G10" s="24">
        <v>195</v>
      </c>
      <c r="H10" s="22">
        <v>1</v>
      </c>
      <c r="I10" s="5">
        <v>195</v>
      </c>
      <c r="J10" s="22">
        <v>3</v>
      </c>
      <c r="K10" s="5">
        <v>194</v>
      </c>
      <c r="L10" s="22">
        <v>3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41">
        <v>8</v>
      </c>
      <c r="U10" s="8">
        <v>13</v>
      </c>
      <c r="V10" s="9">
        <v>207.25</v>
      </c>
    </row>
    <row r="11" spans="1:24" x14ac:dyDescent="0.3">
      <c r="A11" s="1" t="s">
        <v>11</v>
      </c>
      <c r="B11" s="2" t="s">
        <v>46</v>
      </c>
      <c r="C11" s="3">
        <v>45861</v>
      </c>
      <c r="D11" s="4" t="s">
        <v>70</v>
      </c>
      <c r="E11" s="24">
        <v>180</v>
      </c>
      <c r="F11" s="22">
        <v>1</v>
      </c>
      <c r="G11" s="24">
        <v>185</v>
      </c>
      <c r="H11" s="22">
        <v>1</v>
      </c>
      <c r="I11" s="5">
        <v>0</v>
      </c>
      <c r="J11" s="22">
        <v>0</v>
      </c>
      <c r="K11" s="42">
        <v>0</v>
      </c>
      <c r="L11" s="22">
        <v>0</v>
      </c>
      <c r="M11" s="42"/>
      <c r="N11" s="22"/>
      <c r="O11" s="5"/>
      <c r="P11" s="22"/>
      <c r="Q11" s="6">
        <v>4</v>
      </c>
      <c r="R11" s="6">
        <v>365</v>
      </c>
      <c r="S11" s="7">
        <v>91.25</v>
      </c>
      <c r="T11" s="41">
        <v>2</v>
      </c>
      <c r="U11" s="8">
        <v>3</v>
      </c>
      <c r="V11" s="9">
        <v>94.25</v>
      </c>
    </row>
    <row r="12" spans="1:24" x14ac:dyDescent="0.3">
      <c r="A12" s="1" t="s">
        <v>11</v>
      </c>
      <c r="B12" s="2" t="s">
        <v>46</v>
      </c>
      <c r="C12" s="3">
        <v>45872</v>
      </c>
      <c r="D12" s="4" t="s">
        <v>70</v>
      </c>
      <c r="E12" s="5">
        <v>176</v>
      </c>
      <c r="F12" s="22">
        <v>1</v>
      </c>
      <c r="G12" s="24">
        <v>192</v>
      </c>
      <c r="H12" s="22">
        <v>1</v>
      </c>
      <c r="I12" s="5">
        <v>185</v>
      </c>
      <c r="J12" s="22">
        <v>1</v>
      </c>
      <c r="K12" s="5">
        <v>194.001</v>
      </c>
      <c r="L12" s="22">
        <v>2</v>
      </c>
      <c r="M12" s="5"/>
      <c r="N12" s="22"/>
      <c r="O12" s="5"/>
      <c r="P12" s="22"/>
      <c r="Q12" s="6">
        <v>4</v>
      </c>
      <c r="R12" s="6">
        <v>747.00099999999998</v>
      </c>
      <c r="S12" s="7">
        <v>186.75024999999999</v>
      </c>
      <c r="T12" s="41">
        <v>5</v>
      </c>
      <c r="U12" s="8">
        <v>2</v>
      </c>
      <c r="V12" s="9">
        <v>188.75024999999999</v>
      </c>
    </row>
    <row r="13" spans="1:24" x14ac:dyDescent="0.3">
      <c r="A13" s="1" t="s">
        <v>11</v>
      </c>
      <c r="B13" s="2" t="s">
        <v>46</v>
      </c>
      <c r="C13" s="3">
        <v>45875</v>
      </c>
      <c r="D13" s="4" t="s">
        <v>40</v>
      </c>
      <c r="E13" s="24">
        <v>196</v>
      </c>
      <c r="F13" s="22">
        <v>3</v>
      </c>
      <c r="G13" s="24">
        <v>190</v>
      </c>
      <c r="H13" s="22"/>
      <c r="I13" s="5">
        <v>197</v>
      </c>
      <c r="J13" s="22">
        <v>4</v>
      </c>
      <c r="K13" s="42">
        <v>195.001</v>
      </c>
      <c r="L13" s="22">
        <v>3</v>
      </c>
      <c r="M13" s="42"/>
      <c r="N13" s="22"/>
      <c r="O13" s="5"/>
      <c r="P13" s="22"/>
      <c r="Q13" s="6">
        <v>4</v>
      </c>
      <c r="R13" s="6">
        <v>778.00099999999998</v>
      </c>
      <c r="S13" s="7">
        <v>194.50024999999999</v>
      </c>
      <c r="T13" s="41">
        <v>10</v>
      </c>
      <c r="U13" s="8">
        <v>8</v>
      </c>
      <c r="V13" s="9">
        <v>202.50024999999999</v>
      </c>
    </row>
    <row r="14" spans="1:24" x14ac:dyDescent="0.3">
      <c r="A14" s="1" t="s">
        <v>11</v>
      </c>
      <c r="B14" s="2" t="s">
        <v>46</v>
      </c>
      <c r="C14" s="3">
        <v>45903</v>
      </c>
      <c r="D14" s="4" t="s">
        <v>40</v>
      </c>
      <c r="E14" s="24">
        <v>194</v>
      </c>
      <c r="F14" s="22"/>
      <c r="G14" s="24">
        <v>195</v>
      </c>
      <c r="H14" s="22">
        <v>2</v>
      </c>
      <c r="I14" s="5">
        <v>192</v>
      </c>
      <c r="J14" s="22">
        <v>3</v>
      </c>
      <c r="K14" s="42">
        <v>189</v>
      </c>
      <c r="L14" s="22"/>
      <c r="M14" s="42"/>
      <c r="N14" s="22"/>
      <c r="O14" s="5"/>
      <c r="P14" s="22"/>
      <c r="Q14" s="6">
        <v>4</v>
      </c>
      <c r="R14" s="6">
        <v>770</v>
      </c>
      <c r="S14" s="7">
        <v>192.5</v>
      </c>
      <c r="T14" s="41">
        <v>5</v>
      </c>
      <c r="U14" s="8">
        <v>3</v>
      </c>
      <c r="V14" s="9">
        <v>195.5</v>
      </c>
    </row>
    <row r="16" spans="1:24" x14ac:dyDescent="0.3">
      <c r="Q16" s="37">
        <f>SUM(Q9:Q15)</f>
        <v>24</v>
      </c>
      <c r="R16" s="37">
        <f>SUM(R9:R15)</f>
        <v>4197.0020000000004</v>
      </c>
      <c r="S16" s="38">
        <f>SUM(R16/Q16)</f>
        <v>174.87508333333335</v>
      </c>
      <c r="T16" s="37">
        <f>SUM(T9:T15)</f>
        <v>39</v>
      </c>
      <c r="U16" s="37">
        <f>SUM(U9:U15)</f>
        <v>32</v>
      </c>
      <c r="V16" s="39">
        <f>SUM(S16+U16)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B13:C13" name="Range1_26"/>
    <protectedRange sqref="D13" name="Range1_1_27"/>
    <protectedRange sqref="E13 G13:O13" name="Range1_33_1_5"/>
    <protectedRange sqref="T13" name="Range1_3_5_25"/>
    <protectedRange sqref="B14:C14" name="Range1_4_1"/>
    <protectedRange sqref="D14" name="Range1_1_4_1"/>
    <protectedRange sqref="E14 H14:L14 N14" name="Range1_1_2_19_1_7"/>
    <protectedRange sqref="T14" name="Range1_3_5_3_1"/>
  </protectedRanges>
  <conditionalFormatting sqref="E14">
    <cfRule type="top10" dxfId="269" priority="7" rank="1"/>
  </conditionalFormatting>
  <conditionalFormatting sqref="E14:P14">
    <cfRule type="cellIs" dxfId="268" priority="1" operator="greaterThanOrEqual">
      <formula>200</formula>
    </cfRule>
  </conditionalFormatting>
  <conditionalFormatting sqref="G14">
    <cfRule type="top10" dxfId="267" priority="6" rank="1"/>
  </conditionalFormatting>
  <conditionalFormatting sqref="I14">
    <cfRule type="top10" dxfId="266" priority="5" rank="1"/>
  </conditionalFormatting>
  <conditionalFormatting sqref="K14">
    <cfRule type="top10" dxfId="265" priority="4" rank="1"/>
  </conditionalFormatting>
  <conditionalFormatting sqref="L13:P13">
    <cfRule type="cellIs" dxfId="264" priority="8" operator="greaterThanOrEqual">
      <formula>200</formula>
    </cfRule>
  </conditionalFormatting>
  <conditionalFormatting sqref="M13">
    <cfRule type="top10" dxfId="263" priority="10" rank="1"/>
  </conditionalFormatting>
  <conditionalFormatting sqref="M14">
    <cfRule type="top10" dxfId="262" priority="3" rank="1"/>
  </conditionalFormatting>
  <conditionalFormatting sqref="O13">
    <cfRule type="top10" dxfId="261" priority="9" rank="1"/>
  </conditionalFormatting>
  <conditionalFormatting sqref="O14">
    <cfRule type="top10" dxfId="260" priority="2" rank="1"/>
  </conditionalFormatting>
  <hyperlinks>
    <hyperlink ref="X1" location="'Kentucky 2025'!A1" display="Return to Rankings" xr:uid="{89EE77DB-22BC-4096-A634-608AC932D2BE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C8CAB-7194-4AE3-8C14-98BDDC3EB68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37</v>
      </c>
      <c r="B2" s="2" t="s">
        <v>200</v>
      </c>
      <c r="C2" s="3">
        <v>45927</v>
      </c>
      <c r="D2" s="100" t="s">
        <v>102</v>
      </c>
      <c r="E2" s="5">
        <v>177</v>
      </c>
      <c r="F2" s="22">
        <v>0</v>
      </c>
      <c r="G2" s="5">
        <v>182</v>
      </c>
      <c r="H2" s="22">
        <v>0</v>
      </c>
      <c r="I2" s="5">
        <v>177</v>
      </c>
      <c r="J2" s="22">
        <v>1</v>
      </c>
      <c r="K2" s="5">
        <v>187</v>
      </c>
      <c r="L2" s="22">
        <v>1</v>
      </c>
      <c r="M2" s="5"/>
      <c r="N2" s="22"/>
      <c r="O2" s="5"/>
      <c r="P2" s="22"/>
      <c r="Q2" s="8">
        <v>4</v>
      </c>
      <c r="R2" s="8">
        <v>723</v>
      </c>
      <c r="S2" s="7">
        <v>180.75</v>
      </c>
      <c r="T2" s="41">
        <v>2</v>
      </c>
      <c r="U2" s="8">
        <v>8</v>
      </c>
      <c r="V2" s="7">
        <v>188.75</v>
      </c>
    </row>
    <row r="3" spans="1:24" x14ac:dyDescent="0.3">
      <c r="A3" s="1" t="s">
        <v>37</v>
      </c>
      <c r="B3" s="2" t="s">
        <v>200</v>
      </c>
      <c r="C3" s="3">
        <v>45955</v>
      </c>
      <c r="D3" s="4" t="s">
        <v>102</v>
      </c>
      <c r="E3" s="5">
        <v>176</v>
      </c>
      <c r="F3" s="22">
        <v>0</v>
      </c>
      <c r="G3" s="5">
        <v>179</v>
      </c>
      <c r="H3" s="22">
        <v>1</v>
      </c>
      <c r="I3" s="5">
        <v>171</v>
      </c>
      <c r="J3" s="22">
        <v>0</v>
      </c>
      <c r="K3" s="5">
        <v>180</v>
      </c>
      <c r="L3" s="22">
        <v>0</v>
      </c>
      <c r="M3" s="5">
        <v>179</v>
      </c>
      <c r="N3" s="22">
        <v>0</v>
      </c>
      <c r="O3" s="5">
        <v>180</v>
      </c>
      <c r="P3" s="22">
        <v>0</v>
      </c>
      <c r="Q3" s="6">
        <v>6</v>
      </c>
      <c r="R3" s="6">
        <v>1065</v>
      </c>
      <c r="S3" s="7">
        <v>177.5</v>
      </c>
      <c r="T3" s="41">
        <v>1</v>
      </c>
      <c r="U3" s="8">
        <v>8</v>
      </c>
      <c r="V3" s="9">
        <v>185.5</v>
      </c>
    </row>
    <row r="5" spans="1:24" x14ac:dyDescent="0.3">
      <c r="Q5" s="37">
        <f>SUM(Q2:Q4)</f>
        <v>10</v>
      </c>
      <c r="R5" s="37">
        <f>SUM(R2:R4)</f>
        <v>1788</v>
      </c>
      <c r="S5" s="38">
        <f>SUM(R5/Q5)</f>
        <v>178.8</v>
      </c>
      <c r="T5" s="37">
        <f>SUM(T2:T4)</f>
        <v>3</v>
      </c>
      <c r="U5" s="37">
        <f>SUM(U2:U4)</f>
        <v>16</v>
      </c>
      <c r="V5" s="39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2"/>
  </protectedRanges>
  <conditionalFormatting sqref="G2">
    <cfRule type="top10" dxfId="259" priority="14" rank="1"/>
  </conditionalFormatting>
  <conditionalFormatting sqref="I2">
    <cfRule type="top10" dxfId="258" priority="13" rank="1"/>
  </conditionalFormatting>
  <conditionalFormatting sqref="E2">
    <cfRule type="top10" dxfId="257" priority="12" rank="1"/>
  </conditionalFormatting>
  <conditionalFormatting sqref="M2">
    <cfRule type="top10" dxfId="256" priority="11" rank="1"/>
  </conditionalFormatting>
  <conditionalFormatting sqref="O2">
    <cfRule type="top10" dxfId="255" priority="10" rank="1"/>
  </conditionalFormatting>
  <conditionalFormatting sqref="E2:O2">
    <cfRule type="cellIs" dxfId="254" priority="9" operator="greaterThanOrEqual">
      <formula>200</formula>
    </cfRule>
  </conditionalFormatting>
  <conditionalFormatting sqref="K2">
    <cfRule type="top10" dxfId="253" priority="8" rank="1"/>
  </conditionalFormatting>
  <conditionalFormatting sqref="G3">
    <cfRule type="top10" dxfId="252" priority="7" rank="1"/>
  </conditionalFormatting>
  <conditionalFormatting sqref="I3">
    <cfRule type="top10" dxfId="251" priority="6" rank="1"/>
  </conditionalFormatting>
  <conditionalFormatting sqref="E3">
    <cfRule type="top10" dxfId="250" priority="5" rank="1"/>
  </conditionalFormatting>
  <conditionalFormatting sqref="M3">
    <cfRule type="top10" dxfId="249" priority="4" rank="1"/>
  </conditionalFormatting>
  <conditionalFormatting sqref="O3">
    <cfRule type="top10" dxfId="248" priority="3" rank="1"/>
  </conditionalFormatting>
  <conditionalFormatting sqref="E3:O3">
    <cfRule type="cellIs" dxfId="247" priority="2" operator="greaterThanOrEqual">
      <formula>200</formula>
    </cfRule>
  </conditionalFormatting>
  <conditionalFormatting sqref="K3">
    <cfRule type="top10" dxfId="246" priority="1" rank="1"/>
  </conditionalFormatting>
  <hyperlinks>
    <hyperlink ref="X1" location="'Kentucky 2025'!A1" display="Return to Rankings" xr:uid="{58163436-B9EB-4FD0-B3AC-20566F5C0DA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0C9DE0-D952-4686-A1E5-58E0287F3DBA}">
          <x14:formula1>
            <xm:f>'C:\Users\jmfg1\Downloads\[ABRA Club Tournament 10252025 Mt. Sterling Ky. 40353.xlsm]DATA'!#REF!</xm:f>
          </x14:formula1>
          <xm:sqref>B3</xm:sqref>
        </x14:dataValidation>
        <x14:dataValidation type="list" allowBlank="1" showInputMessage="1" showErrorMessage="1" xr:uid="{6E5C0449-F49C-4C15-9614-D89EC6D0E171}">
          <x14:formula1>
            <xm:f>'C:\Users\jmfg1\Downloads\[ABRA Club Tournament 10252025 Mt. Sterling Ky. 40353.xlsm]DATA'!#REF!</xm:f>
          </x14:formula1>
          <xm:sqref>D3</xm:sqref>
        </x14:dataValidation>
      </x14:dataValidations>
    </ext>
  </extLst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EE4A-AFC8-4C7F-95FC-57226E6F159D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35</v>
      </c>
      <c r="B2" s="2" t="s">
        <v>194</v>
      </c>
      <c r="C2" s="3">
        <v>45927</v>
      </c>
      <c r="D2" s="100" t="s">
        <v>102</v>
      </c>
      <c r="E2" s="24">
        <v>180</v>
      </c>
      <c r="F2" s="22">
        <v>0</v>
      </c>
      <c r="G2" s="24">
        <v>189</v>
      </c>
      <c r="H2" s="22">
        <v>0</v>
      </c>
      <c r="I2" s="5">
        <v>186</v>
      </c>
      <c r="J2" s="22">
        <v>1</v>
      </c>
      <c r="K2" s="42">
        <v>183</v>
      </c>
      <c r="L2" s="22">
        <v>0</v>
      </c>
      <c r="M2" s="42"/>
      <c r="N2" s="22"/>
      <c r="O2" s="5"/>
      <c r="P2" s="22"/>
      <c r="Q2" s="8">
        <v>4</v>
      </c>
      <c r="R2" s="8">
        <v>738</v>
      </c>
      <c r="S2" s="7">
        <v>184.5</v>
      </c>
      <c r="T2" s="41">
        <v>1</v>
      </c>
      <c r="U2" s="8">
        <v>2</v>
      </c>
      <c r="V2" s="7">
        <v>186.5</v>
      </c>
    </row>
    <row r="3" spans="1:24" x14ac:dyDescent="0.3">
      <c r="A3" s="1" t="s">
        <v>35</v>
      </c>
      <c r="B3" s="2" t="s">
        <v>194</v>
      </c>
      <c r="C3" s="3">
        <v>45955</v>
      </c>
      <c r="D3" s="4" t="s">
        <v>102</v>
      </c>
      <c r="E3" s="5">
        <v>173</v>
      </c>
      <c r="F3" s="22">
        <v>0</v>
      </c>
      <c r="G3" s="24">
        <v>174</v>
      </c>
      <c r="H3" s="22">
        <v>0</v>
      </c>
      <c r="I3" s="5">
        <v>182</v>
      </c>
      <c r="J3" s="22">
        <v>0</v>
      </c>
      <c r="K3" s="5">
        <v>188</v>
      </c>
      <c r="L3" s="22">
        <v>0</v>
      </c>
      <c r="M3" s="5">
        <v>180</v>
      </c>
      <c r="N3" s="22">
        <v>1</v>
      </c>
      <c r="O3" s="5">
        <v>183</v>
      </c>
      <c r="P3" s="22">
        <v>1</v>
      </c>
      <c r="Q3" s="6">
        <v>6</v>
      </c>
      <c r="R3" s="6">
        <v>1080</v>
      </c>
      <c r="S3" s="7">
        <v>180</v>
      </c>
      <c r="T3" s="41">
        <v>2</v>
      </c>
      <c r="U3" s="8">
        <v>4</v>
      </c>
      <c r="V3" s="9">
        <v>184</v>
      </c>
    </row>
    <row r="5" spans="1:24" x14ac:dyDescent="0.3">
      <c r="Q5" s="37">
        <f>SUM(Q2:Q4)</f>
        <v>10</v>
      </c>
      <c r="R5" s="37">
        <f>SUM(R2:R4)</f>
        <v>1818</v>
      </c>
      <c r="S5" s="38">
        <f>SUM(R5/Q5)</f>
        <v>181.8</v>
      </c>
      <c r="T5" s="37">
        <f>SUM(T2:T4)</f>
        <v>3</v>
      </c>
      <c r="U5" s="37">
        <f>SUM(U2:U4)</f>
        <v>6</v>
      </c>
      <c r="V5" s="39">
        <f>SUM(S5+U5)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245" priority="14" rank="1"/>
  </conditionalFormatting>
  <conditionalFormatting sqref="G2">
    <cfRule type="top10" dxfId="244" priority="13" rank="1"/>
  </conditionalFormatting>
  <conditionalFormatting sqref="I2">
    <cfRule type="top10" dxfId="243" priority="12" rank="1"/>
  </conditionalFormatting>
  <conditionalFormatting sqref="K2">
    <cfRule type="top10" dxfId="242" priority="11" rank="1"/>
  </conditionalFormatting>
  <conditionalFormatting sqref="M2">
    <cfRule type="top10" dxfId="241" priority="10" rank="1"/>
  </conditionalFormatting>
  <conditionalFormatting sqref="O2">
    <cfRule type="top10" dxfId="240" priority="9" rank="1"/>
  </conditionalFormatting>
  <conditionalFormatting sqref="E2:P2">
    <cfRule type="cellIs" dxfId="239" priority="8" operator="greaterThanOrEqual">
      <formula>200</formula>
    </cfRule>
  </conditionalFormatting>
  <conditionalFormatting sqref="E3">
    <cfRule type="top10" dxfId="238" priority="7" rank="1"/>
  </conditionalFormatting>
  <conditionalFormatting sqref="G3">
    <cfRule type="top10" dxfId="237" priority="6" rank="1"/>
  </conditionalFormatting>
  <conditionalFormatting sqref="I3">
    <cfRule type="top10" dxfId="236" priority="5" rank="1"/>
  </conditionalFormatting>
  <conditionalFormatting sqref="K3">
    <cfRule type="top10" dxfId="235" priority="4" rank="1"/>
  </conditionalFormatting>
  <conditionalFormatting sqref="M3">
    <cfRule type="top10" dxfId="234" priority="3" rank="1"/>
  </conditionalFormatting>
  <conditionalFormatting sqref="O3">
    <cfRule type="top10" dxfId="233" priority="2" rank="1"/>
  </conditionalFormatting>
  <conditionalFormatting sqref="E3:P3">
    <cfRule type="cellIs" dxfId="232" priority="1" operator="greaterThanOrEqual">
      <formula>200</formula>
    </cfRule>
  </conditionalFormatting>
  <hyperlinks>
    <hyperlink ref="X1" location="'Kentucky 2025'!A1" display="Return to Rankings" xr:uid="{7FE4C08A-1FE7-47DD-9384-2CD95C15EC5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6E33C6-9051-4149-B0A5-F8843C9FC082}">
          <x14:formula1>
            <xm:f>'C:\Users\jmfg1\Downloads\[ABRA Club Tournament 10252025 Mt. Sterling Ky. 40353.xlsm]DATA'!#REF!</xm:f>
          </x14:formula1>
          <xm:sqref>B3</xm:sqref>
        </x14:dataValidation>
        <x14:dataValidation type="list" allowBlank="1" showInputMessage="1" showErrorMessage="1" xr:uid="{F2457EFF-7112-4E8E-AA23-B950800E2C6E}">
          <x14:formula1>
            <xm:f>'C:\Users\jmfg1\Downloads\[ABRA Club Tournament 10252025 Mt. Sterling Ky. 40353.xlsm]DATA'!#REF!</xm:f>
          </x14:formula1>
          <xm:sqref>D3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27F2-6F10-4095-BA14-B9BCA7E04164}">
  <dimension ref="A1:X24"/>
  <sheetViews>
    <sheetView workbookViewId="0">
      <selection activeCell="A22" sqref="A22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59</v>
      </c>
      <c r="C2" s="3">
        <v>45731</v>
      </c>
      <c r="D2" s="4" t="s">
        <v>56</v>
      </c>
      <c r="E2" s="50">
        <v>189</v>
      </c>
      <c r="F2" s="49">
        <v>1</v>
      </c>
      <c r="G2" s="50">
        <v>185</v>
      </c>
      <c r="H2" s="49">
        <v>2</v>
      </c>
      <c r="I2" s="50">
        <v>185</v>
      </c>
      <c r="J2" s="49">
        <v>0</v>
      </c>
      <c r="K2" s="50">
        <v>185</v>
      </c>
      <c r="L2" s="49">
        <v>0</v>
      </c>
      <c r="M2" s="46"/>
      <c r="N2" s="46"/>
      <c r="O2" s="46"/>
      <c r="P2" s="46"/>
      <c r="Q2" s="6">
        <v>4</v>
      </c>
      <c r="R2" s="6">
        <v>744</v>
      </c>
      <c r="S2" s="7">
        <v>186</v>
      </c>
      <c r="T2" s="41">
        <v>3</v>
      </c>
      <c r="U2" s="8">
        <v>6</v>
      </c>
      <c r="V2" s="9">
        <v>192</v>
      </c>
    </row>
    <row r="3" spans="1:24" x14ac:dyDescent="0.3">
      <c r="A3" s="1" t="s">
        <v>35</v>
      </c>
      <c r="B3" s="2" t="s">
        <v>59</v>
      </c>
      <c r="C3" s="3">
        <v>45745</v>
      </c>
      <c r="D3" s="4" t="s">
        <v>56</v>
      </c>
      <c r="E3" s="24">
        <v>178</v>
      </c>
      <c r="F3" s="22">
        <v>0</v>
      </c>
      <c r="G3" s="24">
        <v>186</v>
      </c>
      <c r="H3" s="22">
        <v>2</v>
      </c>
      <c r="I3" s="5">
        <v>190</v>
      </c>
      <c r="J3" s="22">
        <v>1</v>
      </c>
      <c r="K3" s="42">
        <v>193</v>
      </c>
      <c r="L3" s="22">
        <v>1</v>
      </c>
      <c r="M3" s="42"/>
      <c r="N3" s="22"/>
      <c r="O3" s="5"/>
      <c r="P3" s="22"/>
      <c r="Q3" s="6">
        <v>4</v>
      </c>
      <c r="R3" s="6">
        <v>747</v>
      </c>
      <c r="S3" s="7">
        <v>186.75</v>
      </c>
      <c r="T3" s="41">
        <v>4</v>
      </c>
      <c r="U3" s="8">
        <v>4</v>
      </c>
      <c r="V3" s="9">
        <v>190.75</v>
      </c>
    </row>
    <row r="4" spans="1:24" x14ac:dyDescent="0.3">
      <c r="A4" s="1" t="s">
        <v>35</v>
      </c>
      <c r="B4" s="2" t="s">
        <v>59</v>
      </c>
      <c r="C4" s="3">
        <v>45766</v>
      </c>
      <c r="D4" s="4" t="s">
        <v>56</v>
      </c>
      <c r="E4" s="24">
        <v>188</v>
      </c>
      <c r="F4" s="22">
        <v>2</v>
      </c>
      <c r="G4" s="24">
        <v>189</v>
      </c>
      <c r="H4" s="22">
        <v>2</v>
      </c>
      <c r="I4" s="5">
        <v>186</v>
      </c>
      <c r="J4" s="22">
        <v>0</v>
      </c>
      <c r="K4" s="42">
        <v>173</v>
      </c>
      <c r="L4" s="22">
        <v>2</v>
      </c>
      <c r="M4" s="42"/>
      <c r="N4" s="22"/>
      <c r="O4" s="5"/>
      <c r="P4" s="22"/>
      <c r="Q4" s="6">
        <v>4</v>
      </c>
      <c r="R4" s="6">
        <v>736</v>
      </c>
      <c r="S4" s="7">
        <v>184</v>
      </c>
      <c r="T4" s="41">
        <v>6</v>
      </c>
      <c r="U4" s="8">
        <v>9</v>
      </c>
      <c r="V4" s="9">
        <v>193</v>
      </c>
    </row>
    <row r="5" spans="1:24" x14ac:dyDescent="0.3">
      <c r="A5" s="1" t="s">
        <v>35</v>
      </c>
      <c r="B5" s="2" t="s">
        <v>59</v>
      </c>
      <c r="C5" s="3">
        <v>45808</v>
      </c>
      <c r="D5" s="4" t="s">
        <v>56</v>
      </c>
      <c r="E5" s="24">
        <v>189</v>
      </c>
      <c r="F5" s="61">
        <v>1</v>
      </c>
      <c r="G5" s="24">
        <v>189</v>
      </c>
      <c r="H5" s="61">
        <v>1</v>
      </c>
      <c r="I5" s="61">
        <v>182</v>
      </c>
      <c r="J5" s="61">
        <v>2</v>
      </c>
      <c r="K5" s="24">
        <v>192</v>
      </c>
      <c r="L5" s="61">
        <v>1</v>
      </c>
      <c r="M5" s="42"/>
      <c r="N5" s="22"/>
      <c r="O5" s="5"/>
      <c r="P5" s="22"/>
      <c r="Q5" s="6">
        <v>4</v>
      </c>
      <c r="R5" s="6">
        <v>752</v>
      </c>
      <c r="S5" s="7">
        <v>188</v>
      </c>
      <c r="T5" s="41">
        <v>5</v>
      </c>
      <c r="U5" s="8">
        <v>9</v>
      </c>
      <c r="V5" s="9">
        <v>199</v>
      </c>
    </row>
    <row r="6" spans="1:24" x14ac:dyDescent="0.3">
      <c r="A6" s="1" t="s">
        <v>35</v>
      </c>
      <c r="B6" s="2" t="s">
        <v>59</v>
      </c>
      <c r="C6" s="3">
        <v>45819</v>
      </c>
      <c r="D6" s="4" t="s">
        <v>88</v>
      </c>
      <c r="E6" s="24">
        <v>187</v>
      </c>
      <c r="F6" s="22">
        <v>3</v>
      </c>
      <c r="G6" s="24">
        <v>193</v>
      </c>
      <c r="H6" s="22">
        <v>2</v>
      </c>
      <c r="I6" s="5">
        <v>183</v>
      </c>
      <c r="J6" s="22">
        <v>2</v>
      </c>
      <c r="K6" s="42"/>
      <c r="L6" s="22"/>
      <c r="M6" s="42"/>
      <c r="N6" s="22"/>
      <c r="O6" s="5"/>
      <c r="P6" s="22"/>
      <c r="Q6" s="6">
        <v>3</v>
      </c>
      <c r="R6" s="6">
        <v>563</v>
      </c>
      <c r="S6" s="7">
        <v>187.66666666666666</v>
      </c>
      <c r="T6" s="41">
        <v>7</v>
      </c>
      <c r="U6" s="8">
        <v>5</v>
      </c>
      <c r="V6" s="9">
        <v>192.66666666666666</v>
      </c>
    </row>
    <row r="7" spans="1:24" x14ac:dyDescent="0.3">
      <c r="A7" s="1" t="s">
        <v>35</v>
      </c>
      <c r="B7" s="2" t="s">
        <v>59</v>
      </c>
      <c r="C7" s="3">
        <v>45829</v>
      </c>
      <c r="D7" s="4" t="s">
        <v>56</v>
      </c>
      <c r="E7" s="5">
        <v>191</v>
      </c>
      <c r="F7" s="22">
        <v>1</v>
      </c>
      <c r="G7" s="24">
        <v>189</v>
      </c>
      <c r="H7" s="22">
        <v>0</v>
      </c>
      <c r="I7" s="5">
        <v>192</v>
      </c>
      <c r="J7" s="22">
        <v>2</v>
      </c>
      <c r="K7" s="5">
        <v>191</v>
      </c>
      <c r="L7" s="22">
        <v>0</v>
      </c>
      <c r="M7" s="5"/>
      <c r="N7" s="22"/>
      <c r="O7" s="5"/>
      <c r="P7" s="22"/>
      <c r="Q7" s="6">
        <v>4</v>
      </c>
      <c r="R7" s="6">
        <v>763</v>
      </c>
      <c r="S7" s="7">
        <v>190.75</v>
      </c>
      <c r="T7" s="41">
        <v>3</v>
      </c>
      <c r="U7" s="8">
        <v>8</v>
      </c>
      <c r="V7" s="9">
        <v>198.75</v>
      </c>
    </row>
    <row r="8" spans="1:24" x14ac:dyDescent="0.3">
      <c r="A8" s="1" t="s">
        <v>35</v>
      </c>
      <c r="B8" s="2" t="s">
        <v>59</v>
      </c>
      <c r="C8" s="3">
        <v>45847</v>
      </c>
      <c r="D8" s="4" t="s">
        <v>88</v>
      </c>
      <c r="E8" s="24">
        <v>188</v>
      </c>
      <c r="F8" s="22">
        <v>0</v>
      </c>
      <c r="G8" s="24">
        <v>193</v>
      </c>
      <c r="H8" s="22">
        <v>1</v>
      </c>
      <c r="I8" s="5">
        <v>195</v>
      </c>
      <c r="J8" s="22">
        <v>3</v>
      </c>
      <c r="K8" s="42"/>
      <c r="L8" s="22"/>
      <c r="M8" s="42"/>
      <c r="N8" s="22"/>
      <c r="O8" s="5"/>
      <c r="P8" s="22"/>
      <c r="Q8" s="6">
        <v>3</v>
      </c>
      <c r="R8" s="6">
        <v>576</v>
      </c>
      <c r="S8" s="7">
        <v>192</v>
      </c>
      <c r="T8" s="41">
        <v>4</v>
      </c>
      <c r="U8" s="8">
        <v>11</v>
      </c>
      <c r="V8" s="9">
        <v>203</v>
      </c>
    </row>
    <row r="9" spans="1:24" x14ac:dyDescent="0.3">
      <c r="A9" s="1" t="s">
        <v>35</v>
      </c>
      <c r="B9" s="2" t="s">
        <v>59</v>
      </c>
      <c r="C9" s="3">
        <v>45857</v>
      </c>
      <c r="D9" s="4" t="s">
        <v>56</v>
      </c>
      <c r="E9" s="24">
        <v>191</v>
      </c>
      <c r="F9" s="22">
        <v>3</v>
      </c>
      <c r="G9" s="24">
        <v>188</v>
      </c>
      <c r="H9" s="22">
        <v>2</v>
      </c>
      <c r="I9" s="5">
        <v>192</v>
      </c>
      <c r="J9" s="22">
        <v>0</v>
      </c>
      <c r="K9" s="42">
        <v>183</v>
      </c>
      <c r="L9" s="22">
        <v>1</v>
      </c>
      <c r="M9" s="42">
        <v>184</v>
      </c>
      <c r="N9" s="22">
        <v>2</v>
      </c>
      <c r="O9" s="5">
        <v>191</v>
      </c>
      <c r="P9" s="22">
        <v>5</v>
      </c>
      <c r="Q9" s="6">
        <v>6</v>
      </c>
      <c r="R9" s="6">
        <v>1129</v>
      </c>
      <c r="S9" s="7">
        <v>188.16666666666666</v>
      </c>
      <c r="T9" s="41">
        <v>13</v>
      </c>
      <c r="U9" s="8">
        <v>18</v>
      </c>
      <c r="V9" s="9">
        <v>206.16666666666666</v>
      </c>
    </row>
    <row r="10" spans="1:24" x14ac:dyDescent="0.3">
      <c r="A10" s="1" t="s">
        <v>35</v>
      </c>
      <c r="B10" s="2" t="s">
        <v>59</v>
      </c>
      <c r="C10" s="3">
        <v>45864</v>
      </c>
      <c r="D10" s="4" t="s">
        <v>56</v>
      </c>
      <c r="E10" s="5">
        <v>189</v>
      </c>
      <c r="F10" s="22">
        <v>0</v>
      </c>
      <c r="G10" s="24">
        <v>192</v>
      </c>
      <c r="H10" s="22">
        <v>0</v>
      </c>
      <c r="I10" s="5">
        <v>187</v>
      </c>
      <c r="J10" s="22">
        <v>2</v>
      </c>
      <c r="K10" s="5">
        <v>187</v>
      </c>
      <c r="L10" s="22">
        <v>1</v>
      </c>
      <c r="M10" s="5"/>
      <c r="N10" s="22"/>
      <c r="O10" s="5"/>
      <c r="P10" s="22"/>
      <c r="Q10" s="6">
        <v>4</v>
      </c>
      <c r="R10" s="6">
        <v>755</v>
      </c>
      <c r="S10" s="7">
        <v>188.75</v>
      </c>
      <c r="T10" s="41">
        <v>3</v>
      </c>
      <c r="U10" s="8">
        <v>6</v>
      </c>
      <c r="V10" s="9">
        <v>194.75</v>
      </c>
    </row>
    <row r="11" spans="1:24" x14ac:dyDescent="0.3">
      <c r="A11" s="1" t="s">
        <v>35</v>
      </c>
      <c r="B11" s="2" t="s">
        <v>59</v>
      </c>
      <c r="C11" s="3">
        <v>45882</v>
      </c>
      <c r="D11" s="4" t="s">
        <v>88</v>
      </c>
      <c r="E11" s="5">
        <v>189</v>
      </c>
      <c r="F11" s="22">
        <v>2</v>
      </c>
      <c r="G11" s="24">
        <v>190</v>
      </c>
      <c r="H11" s="22">
        <v>1</v>
      </c>
      <c r="I11" s="5">
        <v>174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553</v>
      </c>
      <c r="S11" s="7">
        <v>184.33333333333334</v>
      </c>
      <c r="T11" s="41">
        <v>4</v>
      </c>
      <c r="U11" s="8">
        <v>8</v>
      </c>
      <c r="V11" s="9">
        <v>192.33333333333334</v>
      </c>
    </row>
    <row r="12" spans="1:24" x14ac:dyDescent="0.3">
      <c r="A12" s="1" t="s">
        <v>35</v>
      </c>
      <c r="B12" s="2" t="s">
        <v>59</v>
      </c>
      <c r="C12" s="3">
        <v>45885</v>
      </c>
      <c r="D12" s="4" t="s">
        <v>56</v>
      </c>
      <c r="E12" s="5">
        <v>190</v>
      </c>
      <c r="F12" s="22">
        <v>1</v>
      </c>
      <c r="G12" s="24">
        <v>192</v>
      </c>
      <c r="H12" s="22">
        <v>1</v>
      </c>
      <c r="I12" s="5">
        <v>188</v>
      </c>
      <c r="J12" s="22">
        <v>2</v>
      </c>
      <c r="K12" s="5">
        <v>188</v>
      </c>
      <c r="L12" s="22">
        <v>1</v>
      </c>
      <c r="M12" s="5"/>
      <c r="N12" s="22"/>
      <c r="O12" s="5"/>
      <c r="P12" s="22"/>
      <c r="Q12" s="6">
        <v>4</v>
      </c>
      <c r="R12" s="6">
        <v>758</v>
      </c>
      <c r="S12" s="7">
        <v>189.5</v>
      </c>
      <c r="T12" s="41">
        <v>5</v>
      </c>
      <c r="U12" s="8">
        <v>6</v>
      </c>
      <c r="V12" s="9">
        <v>195.5</v>
      </c>
    </row>
    <row r="13" spans="1:24" x14ac:dyDescent="0.3">
      <c r="A13" s="1" t="s">
        <v>35</v>
      </c>
      <c r="B13" s="2" t="s">
        <v>59</v>
      </c>
      <c r="C13" s="3">
        <v>45910</v>
      </c>
      <c r="D13" s="4" t="s">
        <v>88</v>
      </c>
      <c r="E13" s="24">
        <v>191</v>
      </c>
      <c r="F13" s="22">
        <v>2</v>
      </c>
      <c r="G13" s="24">
        <v>190</v>
      </c>
      <c r="H13" s="22">
        <v>1</v>
      </c>
      <c r="I13" s="5">
        <v>192</v>
      </c>
      <c r="J13" s="22">
        <v>2</v>
      </c>
      <c r="K13" s="42"/>
      <c r="L13" s="22"/>
      <c r="M13" s="42"/>
      <c r="N13" s="22"/>
      <c r="O13" s="5"/>
      <c r="P13" s="22"/>
      <c r="Q13" s="6">
        <v>3</v>
      </c>
      <c r="R13" s="6">
        <v>573</v>
      </c>
      <c r="S13" s="7">
        <v>191</v>
      </c>
      <c r="T13" s="41">
        <v>5</v>
      </c>
      <c r="U13" s="8">
        <v>9</v>
      </c>
      <c r="V13" s="9">
        <v>200</v>
      </c>
    </row>
    <row r="14" spans="1:24" x14ac:dyDescent="0.3">
      <c r="A14" s="1" t="s">
        <v>35</v>
      </c>
      <c r="B14" s="2" t="s">
        <v>59</v>
      </c>
      <c r="C14" s="3">
        <v>45920</v>
      </c>
      <c r="D14" s="4" t="s">
        <v>56</v>
      </c>
      <c r="E14" s="24">
        <v>189</v>
      </c>
      <c r="F14" s="61">
        <v>2</v>
      </c>
      <c r="G14" s="24">
        <v>195</v>
      </c>
      <c r="H14" s="61">
        <v>1</v>
      </c>
      <c r="I14" s="61">
        <v>189</v>
      </c>
      <c r="J14" s="61">
        <v>0</v>
      </c>
      <c r="K14" s="24">
        <v>190</v>
      </c>
      <c r="L14" s="61">
        <v>0</v>
      </c>
      <c r="M14" s="42"/>
      <c r="N14" s="22"/>
      <c r="O14" s="5"/>
      <c r="P14" s="22"/>
      <c r="Q14" s="6">
        <v>4</v>
      </c>
      <c r="R14" s="6">
        <v>763</v>
      </c>
      <c r="S14" s="7">
        <v>190.75</v>
      </c>
      <c r="T14" s="41">
        <v>3</v>
      </c>
      <c r="U14" s="8">
        <v>9</v>
      </c>
      <c r="V14" s="9">
        <v>199.75</v>
      </c>
    </row>
    <row r="15" spans="1:24" x14ac:dyDescent="0.3">
      <c r="A15" s="1" t="s">
        <v>35</v>
      </c>
      <c r="B15" s="2" t="s">
        <v>59</v>
      </c>
      <c r="C15" s="3">
        <v>45938</v>
      </c>
      <c r="D15" s="4" t="s">
        <v>88</v>
      </c>
      <c r="E15" s="24">
        <v>188</v>
      </c>
      <c r="F15" s="22">
        <v>1</v>
      </c>
      <c r="G15" s="24">
        <v>187</v>
      </c>
      <c r="H15" s="22">
        <v>0</v>
      </c>
      <c r="I15" s="5">
        <v>194</v>
      </c>
      <c r="J15" s="22">
        <v>2</v>
      </c>
      <c r="K15" s="42"/>
      <c r="L15" s="22"/>
      <c r="M15" s="42"/>
      <c r="N15" s="22"/>
      <c r="O15" s="5"/>
      <c r="P15" s="22"/>
      <c r="Q15" s="6">
        <v>3</v>
      </c>
      <c r="R15" s="6">
        <v>569</v>
      </c>
      <c r="S15" s="7">
        <v>189.66666666666666</v>
      </c>
      <c r="T15" s="41">
        <v>3</v>
      </c>
      <c r="U15" s="8">
        <v>9</v>
      </c>
      <c r="V15" s="9">
        <v>198.66666666666666</v>
      </c>
    </row>
    <row r="17" spans="1:22" x14ac:dyDescent="0.3">
      <c r="Q17" s="37">
        <f>SUM(Q2:Q16)</f>
        <v>53</v>
      </c>
      <c r="R17" s="37">
        <f>SUM(R2:R16)</f>
        <v>9981</v>
      </c>
      <c r="S17" s="38">
        <f>SUM(R17/Q17)</f>
        <v>188.32075471698113</v>
      </c>
      <c r="T17" s="37">
        <f>SUM(T2:T16)</f>
        <v>68</v>
      </c>
      <c r="U17" s="37">
        <f>SUM(U2:U16)</f>
        <v>117</v>
      </c>
      <c r="V17" s="39">
        <f>SUM(S17+U17)</f>
        <v>305.32075471698113</v>
      </c>
    </row>
    <row r="20" spans="1:22" x14ac:dyDescent="0.3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3">
      <c r="A21" s="1" t="s">
        <v>11</v>
      </c>
      <c r="B21" s="2" t="s">
        <v>59</v>
      </c>
      <c r="C21" s="3">
        <v>45791</v>
      </c>
      <c r="D21" s="4" t="s">
        <v>88</v>
      </c>
      <c r="E21" s="24">
        <v>197</v>
      </c>
      <c r="F21" s="22">
        <v>1</v>
      </c>
      <c r="G21" s="24">
        <v>193</v>
      </c>
      <c r="H21" s="22">
        <v>1</v>
      </c>
      <c r="I21" s="5">
        <v>194</v>
      </c>
      <c r="J21" s="22">
        <v>3</v>
      </c>
      <c r="K21" s="42"/>
      <c r="L21" s="22"/>
      <c r="M21" s="42"/>
      <c r="N21" s="22"/>
      <c r="O21" s="5"/>
      <c r="P21" s="22"/>
      <c r="Q21" s="6">
        <v>3</v>
      </c>
      <c r="R21" s="6">
        <v>584</v>
      </c>
      <c r="S21" s="7">
        <v>194.66666666666666</v>
      </c>
      <c r="T21" s="41">
        <v>5</v>
      </c>
      <c r="U21" s="8">
        <v>7</v>
      </c>
      <c r="V21" s="9">
        <v>201.66666666666666</v>
      </c>
    </row>
    <row r="22" spans="1:22" x14ac:dyDescent="0.3">
      <c r="A22" s="1" t="s">
        <v>35</v>
      </c>
      <c r="B22" s="2" t="s">
        <v>59</v>
      </c>
      <c r="C22" s="3">
        <v>45948</v>
      </c>
      <c r="D22" s="4" t="s">
        <v>56</v>
      </c>
      <c r="E22" s="24">
        <v>189</v>
      </c>
      <c r="F22" s="61">
        <v>0</v>
      </c>
      <c r="G22" s="24">
        <v>192</v>
      </c>
      <c r="H22" s="61">
        <v>3</v>
      </c>
      <c r="I22" s="61">
        <v>187</v>
      </c>
      <c r="J22" s="61">
        <v>1</v>
      </c>
      <c r="K22" s="24">
        <v>190</v>
      </c>
      <c r="L22" s="61">
        <v>0</v>
      </c>
      <c r="M22" s="42"/>
      <c r="N22" s="22"/>
      <c r="O22" s="5"/>
      <c r="P22" s="22"/>
      <c r="Q22" s="6">
        <v>4</v>
      </c>
      <c r="R22" s="6">
        <v>758</v>
      </c>
      <c r="S22" s="7">
        <v>189.5</v>
      </c>
      <c r="T22" s="41">
        <v>4</v>
      </c>
      <c r="U22" s="8">
        <v>13</v>
      </c>
      <c r="V22" s="9">
        <v>202.5</v>
      </c>
    </row>
    <row r="24" spans="1:22" x14ac:dyDescent="0.3">
      <c r="Q24" s="37">
        <f>SUM(Q21:Q23)</f>
        <v>7</v>
      </c>
      <c r="R24" s="37">
        <f>SUM(R21:R23)</f>
        <v>1342</v>
      </c>
      <c r="S24" s="38">
        <f>SUM(R24/Q24)</f>
        <v>191.71428571428572</v>
      </c>
      <c r="T24" s="37">
        <f>SUM(T21:T23)</f>
        <v>9</v>
      </c>
      <c r="U24" s="37">
        <f>SUM(U21:U23)</f>
        <v>20</v>
      </c>
      <c r="V24" s="39">
        <f>SUM(S24+U24)</f>
        <v>211.71428571428572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 B20" name="Range1_2_1_1"/>
    <protectedRange sqref="B2" name="Range1_2"/>
    <protectedRange sqref="D2" name="Range1_1_1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E14:P14 B14:C14" name="Range1_14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T14" name="Range1_3_5_7"/>
    <protectedRange algorithmName="SHA-512" hashValue="ON39YdpmFHfN9f47KpiRvqrKx0V9+erV1CNkpWzYhW/Qyc6aT8rEyCrvauWSYGZK2ia3o7vd3akF07acHAFpOA==" saltValue="yVW9XmDwTqEnmpSGai0KYg==" spinCount="100000" sqref="E15:P15 B15:C15" name="Range1_14_2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2"/>
    <protectedRange algorithmName="SHA-512" hashValue="ON39YdpmFHfN9f47KpiRvqrKx0V9+erV1CNkpWzYhW/Qyc6aT8rEyCrvauWSYGZK2ia3o7vd3akF07acHAFpOA==" saltValue="yVW9XmDwTqEnmpSGai0KYg==" spinCount="100000" sqref="T22" name="Range1_3_5_7_2"/>
  </protectedRanges>
  <conditionalFormatting sqref="E13">
    <cfRule type="top10" dxfId="231" priority="23" rank="1"/>
  </conditionalFormatting>
  <conditionalFormatting sqref="E13:P13">
    <cfRule type="cellIs" dxfId="230" priority="22" operator="greaterThanOrEqual">
      <formula>200</formula>
    </cfRule>
  </conditionalFormatting>
  <conditionalFormatting sqref="G13">
    <cfRule type="top10" dxfId="229" priority="24" rank="1"/>
  </conditionalFormatting>
  <conditionalFormatting sqref="I13">
    <cfRule type="top10" dxfId="228" priority="25" rank="1"/>
  </conditionalFormatting>
  <conditionalFormatting sqref="K13">
    <cfRule type="top10" dxfId="227" priority="26" rank="1"/>
  </conditionalFormatting>
  <conditionalFormatting sqref="M13">
    <cfRule type="top10" dxfId="226" priority="27" rank="1"/>
  </conditionalFormatting>
  <conditionalFormatting sqref="O13">
    <cfRule type="top10" dxfId="225" priority="28" rank="1"/>
  </conditionalFormatting>
  <conditionalFormatting sqref="E14">
    <cfRule type="top10" dxfId="224" priority="16" rank="1"/>
  </conditionalFormatting>
  <conditionalFormatting sqref="E14:P14">
    <cfRule type="cellIs" dxfId="223" priority="15" operator="greaterThanOrEqual">
      <formula>200</formula>
    </cfRule>
  </conditionalFormatting>
  <conditionalFormatting sqref="G14">
    <cfRule type="top10" dxfId="222" priority="17" rank="1"/>
  </conditionalFormatting>
  <conditionalFormatting sqref="I14">
    <cfRule type="top10" dxfId="221" priority="18" rank="1"/>
  </conditionalFormatting>
  <conditionalFormatting sqref="K14">
    <cfRule type="top10" dxfId="220" priority="19" rank="1"/>
  </conditionalFormatting>
  <conditionalFormatting sqref="M14">
    <cfRule type="top10" dxfId="219" priority="20" rank="1"/>
  </conditionalFormatting>
  <conditionalFormatting sqref="O14">
    <cfRule type="top10" dxfId="218" priority="21" rank="1"/>
  </conditionalFormatting>
  <conditionalFormatting sqref="E15">
    <cfRule type="top10" dxfId="217" priority="9" rank="1"/>
  </conditionalFormatting>
  <conditionalFormatting sqref="E15:P15">
    <cfRule type="cellIs" dxfId="216" priority="8" operator="greaterThanOrEqual">
      <formula>200</formula>
    </cfRule>
  </conditionalFormatting>
  <conditionalFormatting sqref="G15">
    <cfRule type="top10" dxfId="215" priority="10" rank="1"/>
  </conditionalFormatting>
  <conditionalFormatting sqref="I15">
    <cfRule type="top10" dxfId="214" priority="11" rank="1"/>
  </conditionalFormatting>
  <conditionalFormatting sqref="K15">
    <cfRule type="top10" dxfId="213" priority="12" rank="1"/>
  </conditionalFormatting>
  <conditionalFormatting sqref="M15">
    <cfRule type="top10" dxfId="212" priority="13" rank="1"/>
  </conditionalFormatting>
  <conditionalFormatting sqref="O15">
    <cfRule type="top10" dxfId="211" priority="14" rank="1"/>
  </conditionalFormatting>
  <conditionalFormatting sqref="E22">
    <cfRule type="top10" dxfId="210" priority="2" rank="1"/>
  </conditionalFormatting>
  <conditionalFormatting sqref="E22:P22">
    <cfRule type="cellIs" dxfId="209" priority="1" operator="greaterThanOrEqual">
      <formula>200</formula>
    </cfRule>
  </conditionalFormatting>
  <conditionalFormatting sqref="G22">
    <cfRule type="top10" dxfId="208" priority="3" rank="1"/>
  </conditionalFormatting>
  <conditionalFormatting sqref="I22">
    <cfRule type="top10" dxfId="207" priority="4" rank="1"/>
  </conditionalFormatting>
  <conditionalFormatting sqref="K22">
    <cfRule type="top10" dxfId="206" priority="5" rank="1"/>
  </conditionalFormatting>
  <conditionalFormatting sqref="M22">
    <cfRule type="top10" dxfId="205" priority="6" rank="1"/>
  </conditionalFormatting>
  <conditionalFormatting sqref="O22">
    <cfRule type="top10" dxfId="204" priority="7" rank="1"/>
  </conditionalFormatting>
  <hyperlinks>
    <hyperlink ref="X1" location="'Kentucky 2025'!A1" display="Return to Rankings" xr:uid="{A3AA0123-969A-432E-972F-5601E1B00C78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FF0-82D3-4B0D-9AF6-1516AC34AFD3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65</v>
      </c>
      <c r="C2" s="3">
        <v>45728</v>
      </c>
      <c r="D2" s="4" t="s">
        <v>40</v>
      </c>
      <c r="E2" s="24">
        <v>174</v>
      </c>
      <c r="F2" s="22">
        <v>1</v>
      </c>
      <c r="G2" s="24">
        <v>173</v>
      </c>
      <c r="H2" s="22"/>
      <c r="I2" s="5">
        <v>175</v>
      </c>
      <c r="J2" s="22"/>
      <c r="K2" s="42">
        <v>174</v>
      </c>
      <c r="L2" s="22"/>
      <c r="M2" s="42"/>
      <c r="N2" s="22"/>
      <c r="O2" s="5"/>
      <c r="P2" s="22"/>
      <c r="Q2" s="6">
        <v>4</v>
      </c>
      <c r="R2" s="6">
        <v>696</v>
      </c>
      <c r="S2" s="7">
        <v>174</v>
      </c>
      <c r="T2" s="41">
        <v>1</v>
      </c>
      <c r="U2" s="8">
        <v>4</v>
      </c>
      <c r="V2" s="9">
        <v>178</v>
      </c>
    </row>
    <row r="3" spans="1:24" x14ac:dyDescent="0.3">
      <c r="A3" s="1" t="s">
        <v>35</v>
      </c>
      <c r="B3" s="2" t="s">
        <v>65</v>
      </c>
      <c r="C3" s="3">
        <v>45756</v>
      </c>
      <c r="D3" s="4" t="s">
        <v>40</v>
      </c>
      <c r="E3" s="5">
        <v>182</v>
      </c>
      <c r="F3" s="22">
        <v>1</v>
      </c>
      <c r="G3" s="24">
        <v>178</v>
      </c>
      <c r="H3" s="22">
        <v>2</v>
      </c>
      <c r="I3" s="5">
        <v>180</v>
      </c>
      <c r="J3" s="22"/>
      <c r="K3" s="5">
        <v>182</v>
      </c>
      <c r="L3" s="22"/>
      <c r="M3" s="5"/>
      <c r="N3" s="22"/>
      <c r="O3" s="5"/>
      <c r="P3" s="22"/>
      <c r="Q3" s="6">
        <v>4</v>
      </c>
      <c r="R3" s="6">
        <v>722</v>
      </c>
      <c r="S3" s="7">
        <v>180.5</v>
      </c>
      <c r="T3" s="41">
        <v>3</v>
      </c>
      <c r="U3" s="8">
        <v>2</v>
      </c>
      <c r="V3" s="9">
        <v>182.5</v>
      </c>
    </row>
    <row r="4" spans="1:24" x14ac:dyDescent="0.3">
      <c r="A4" s="1" t="s">
        <v>35</v>
      </c>
      <c r="B4" s="2" t="s">
        <v>65</v>
      </c>
      <c r="C4" s="3">
        <v>45798</v>
      </c>
      <c r="D4" s="4" t="s">
        <v>40</v>
      </c>
      <c r="E4" s="24">
        <v>185</v>
      </c>
      <c r="F4" s="22"/>
      <c r="G4" s="24">
        <v>190</v>
      </c>
      <c r="H4" s="22">
        <v>2</v>
      </c>
      <c r="I4" s="5">
        <v>183</v>
      </c>
      <c r="J4" s="22"/>
      <c r="K4" s="42">
        <v>185</v>
      </c>
      <c r="L4" s="22">
        <v>1</v>
      </c>
      <c r="M4" s="42"/>
      <c r="N4" s="22"/>
      <c r="O4" s="5"/>
      <c r="P4" s="22"/>
      <c r="Q4" s="6">
        <v>4</v>
      </c>
      <c r="R4" s="6">
        <v>743</v>
      </c>
      <c r="S4" s="7">
        <v>185.75</v>
      </c>
      <c r="T4" s="41">
        <v>3</v>
      </c>
      <c r="U4" s="8">
        <v>3</v>
      </c>
      <c r="V4" s="9">
        <v>188.75</v>
      </c>
    </row>
    <row r="5" spans="1:24" x14ac:dyDescent="0.3">
      <c r="A5" s="1" t="s">
        <v>35</v>
      </c>
      <c r="B5" s="2" t="s">
        <v>65</v>
      </c>
      <c r="C5" s="3">
        <v>45812</v>
      </c>
      <c r="D5" s="4" t="s">
        <v>40</v>
      </c>
      <c r="E5" s="24">
        <v>188</v>
      </c>
      <c r="F5" s="22">
        <v>1</v>
      </c>
      <c r="G5" s="24">
        <v>185</v>
      </c>
      <c r="H5" s="22">
        <v>1</v>
      </c>
      <c r="I5" s="5">
        <v>184</v>
      </c>
      <c r="J5" s="22">
        <v>1</v>
      </c>
      <c r="K5" s="42">
        <v>185</v>
      </c>
      <c r="L5" s="22">
        <v>3</v>
      </c>
      <c r="M5" s="42"/>
      <c r="N5" s="22"/>
      <c r="O5" s="5"/>
      <c r="P5" s="22"/>
      <c r="Q5" s="6">
        <v>4</v>
      </c>
      <c r="R5" s="6">
        <v>742</v>
      </c>
      <c r="S5" s="7">
        <v>185.5</v>
      </c>
      <c r="T5" s="41">
        <v>6</v>
      </c>
      <c r="U5" s="8">
        <v>4</v>
      </c>
      <c r="V5" s="9">
        <v>189.5</v>
      </c>
    </row>
    <row r="6" spans="1:24" x14ac:dyDescent="0.3">
      <c r="A6" s="1" t="s">
        <v>35</v>
      </c>
      <c r="B6" s="2" t="s">
        <v>65</v>
      </c>
      <c r="C6" s="3">
        <v>45819</v>
      </c>
      <c r="D6" s="4" t="s">
        <v>40</v>
      </c>
      <c r="E6" s="24">
        <v>176</v>
      </c>
      <c r="F6" s="22"/>
      <c r="G6" s="24">
        <v>179</v>
      </c>
      <c r="H6" s="22">
        <v>1</v>
      </c>
      <c r="I6" s="5">
        <v>184</v>
      </c>
      <c r="J6" s="22">
        <v>1</v>
      </c>
      <c r="K6" s="42">
        <v>178</v>
      </c>
      <c r="L6" s="22"/>
      <c r="M6" s="42"/>
      <c r="N6" s="22"/>
      <c r="O6" s="5"/>
      <c r="P6" s="22"/>
      <c r="Q6" s="6">
        <v>4</v>
      </c>
      <c r="R6" s="6">
        <v>717</v>
      </c>
      <c r="S6" s="7">
        <v>179.25</v>
      </c>
      <c r="T6" s="41">
        <v>2</v>
      </c>
      <c r="U6" s="8">
        <v>4</v>
      </c>
      <c r="V6" s="9">
        <v>183.25</v>
      </c>
    </row>
    <row r="7" spans="1:24" x14ac:dyDescent="0.3">
      <c r="A7" s="1" t="s">
        <v>35</v>
      </c>
      <c r="B7" s="2" t="s">
        <v>65</v>
      </c>
      <c r="C7" s="3">
        <v>45854</v>
      </c>
      <c r="D7" s="4" t="s">
        <v>40</v>
      </c>
      <c r="E7" s="5">
        <v>187</v>
      </c>
      <c r="F7" s="22">
        <v>1</v>
      </c>
      <c r="G7" s="24">
        <v>181</v>
      </c>
      <c r="H7" s="22"/>
      <c r="I7" s="5">
        <v>187</v>
      </c>
      <c r="J7" s="22"/>
      <c r="K7" s="5">
        <v>189.001</v>
      </c>
      <c r="L7" s="22">
        <v>1</v>
      </c>
      <c r="M7" s="5"/>
      <c r="N7" s="22"/>
      <c r="O7" s="5"/>
      <c r="P7" s="22"/>
      <c r="Q7" s="6">
        <v>4</v>
      </c>
      <c r="R7" s="6">
        <v>744.00099999999998</v>
      </c>
      <c r="S7" s="7">
        <v>186.00024999999999</v>
      </c>
      <c r="T7" s="41">
        <v>2</v>
      </c>
      <c r="U7" s="8">
        <v>10</v>
      </c>
      <c r="V7" s="9">
        <v>196.00024999999999</v>
      </c>
    </row>
    <row r="8" spans="1:24" x14ac:dyDescent="0.3">
      <c r="A8" s="1" t="s">
        <v>35</v>
      </c>
      <c r="B8" s="2" t="s">
        <v>65</v>
      </c>
      <c r="C8" s="3">
        <v>45875</v>
      </c>
      <c r="D8" s="4" t="s">
        <v>40</v>
      </c>
      <c r="E8" s="5">
        <v>189</v>
      </c>
      <c r="F8" s="22">
        <v>2</v>
      </c>
      <c r="G8" s="24">
        <v>179</v>
      </c>
      <c r="H8" s="22"/>
      <c r="I8" s="5">
        <v>169</v>
      </c>
      <c r="J8" s="22"/>
      <c r="K8" s="5">
        <v>184</v>
      </c>
      <c r="L8" s="22"/>
      <c r="M8" s="5"/>
      <c r="N8" s="22"/>
      <c r="O8" s="5"/>
      <c r="P8" s="22"/>
      <c r="Q8" s="6">
        <v>4</v>
      </c>
      <c r="R8" s="6">
        <v>721</v>
      </c>
      <c r="S8" s="7">
        <v>180.25</v>
      </c>
      <c r="T8" s="41">
        <v>2</v>
      </c>
      <c r="U8" s="8">
        <v>3</v>
      </c>
      <c r="V8" s="9">
        <v>183.25</v>
      </c>
    </row>
    <row r="10" spans="1:24" x14ac:dyDescent="0.3">
      <c r="Q10" s="37">
        <f>SUM(Q2:Q9)</f>
        <v>28</v>
      </c>
      <c r="R10" s="37">
        <f>SUM(R2:R9)</f>
        <v>5085.0010000000002</v>
      </c>
      <c r="S10" s="38">
        <f>SUM(R10/Q10)</f>
        <v>181.60717857142859</v>
      </c>
      <c r="T10" s="37">
        <f>SUM(T2:T9)</f>
        <v>19</v>
      </c>
      <c r="U10" s="37">
        <f>SUM(U2:U9)</f>
        <v>30</v>
      </c>
      <c r="V10" s="39">
        <f>SUM(S10+U10)</f>
        <v>211.60717857142859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8:P8 B8:C8" name="Range1_27"/>
    <protectedRange sqref="D8" name="Range1_1_28"/>
    <protectedRange sqref="T8" name="Range1_3_5_26"/>
  </protectedRanges>
  <conditionalFormatting sqref="L8:P8">
    <cfRule type="cellIs" dxfId="203" priority="1" operator="greaterThanOrEqual">
      <formula>200</formula>
    </cfRule>
  </conditionalFormatting>
  <conditionalFormatting sqref="M8">
    <cfRule type="top10" dxfId="202" priority="3" rank="1"/>
  </conditionalFormatting>
  <conditionalFormatting sqref="O8">
    <cfRule type="top10" dxfId="201" priority="2" rank="1"/>
  </conditionalFormatting>
  <hyperlinks>
    <hyperlink ref="X1" location="'Kentucky 2025'!A1" display="Return to Rankings" xr:uid="{C0E58B72-3811-4712-B004-B1FA5F1BEC60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3851-6779-42DE-BA45-E6C40ED95628}">
  <dimension ref="A1:X5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202</v>
      </c>
      <c r="C2" s="3">
        <v>45948</v>
      </c>
      <c r="D2" s="4" t="s">
        <v>56</v>
      </c>
      <c r="E2" s="61">
        <v>188</v>
      </c>
      <c r="F2" s="61">
        <v>2</v>
      </c>
      <c r="G2" s="24">
        <v>191</v>
      </c>
      <c r="H2" s="61">
        <v>1</v>
      </c>
      <c r="I2" s="61">
        <v>185</v>
      </c>
      <c r="J2" s="61">
        <v>1</v>
      </c>
      <c r="K2" s="61">
        <v>178</v>
      </c>
      <c r="L2" s="61">
        <v>0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41">
        <v>4</v>
      </c>
      <c r="U2" s="8">
        <v>3</v>
      </c>
      <c r="V2" s="9">
        <v>188.5</v>
      </c>
    </row>
    <row r="3" spans="1:24" x14ac:dyDescent="0.3">
      <c r="A3" s="47" t="s">
        <v>35</v>
      </c>
      <c r="B3" s="2" t="s">
        <v>207</v>
      </c>
      <c r="C3" s="3">
        <v>45966</v>
      </c>
      <c r="D3" s="100" t="s">
        <v>88</v>
      </c>
      <c r="E3" s="24">
        <v>183</v>
      </c>
      <c r="F3" s="61">
        <v>2</v>
      </c>
      <c r="G3" s="24">
        <v>192</v>
      </c>
      <c r="H3" s="61">
        <v>0</v>
      </c>
      <c r="I3" s="61">
        <v>185</v>
      </c>
      <c r="J3" s="61">
        <v>0</v>
      </c>
      <c r="K3" s="24"/>
      <c r="L3" s="61"/>
      <c r="M3" s="42"/>
      <c r="N3" s="22"/>
      <c r="O3" s="5"/>
      <c r="P3" s="22"/>
      <c r="Q3" s="8">
        <v>3</v>
      </c>
      <c r="R3" s="8">
        <v>560</v>
      </c>
      <c r="S3" s="7">
        <v>186.66666666666666</v>
      </c>
      <c r="T3" s="41">
        <v>2</v>
      </c>
      <c r="U3" s="8">
        <v>5</v>
      </c>
      <c r="V3" s="7">
        <v>191.66666666666666</v>
      </c>
    </row>
    <row r="5" spans="1:24" x14ac:dyDescent="0.3">
      <c r="Q5" s="37">
        <f>SUM(Q2:Q4)</f>
        <v>7</v>
      </c>
      <c r="R5" s="37">
        <f>SUM(R2:R4)</f>
        <v>1302</v>
      </c>
      <c r="S5" s="38">
        <f>SUM(R5/Q5)</f>
        <v>186</v>
      </c>
      <c r="T5" s="37">
        <f>SUM(T2:T4)</f>
        <v>6</v>
      </c>
      <c r="U5" s="37">
        <f>SUM(U2:U4)</f>
        <v>8</v>
      </c>
      <c r="V5" s="39">
        <f>SUM(S5+U5)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2">
    <cfRule type="top10" dxfId="200" priority="9" rank="1"/>
  </conditionalFormatting>
  <conditionalFormatting sqref="E2:P2">
    <cfRule type="cellIs" dxfId="199" priority="8" operator="greaterThanOrEqual">
      <formula>200</formula>
    </cfRule>
  </conditionalFormatting>
  <conditionalFormatting sqref="G2">
    <cfRule type="top10" dxfId="198" priority="10" rank="1"/>
  </conditionalFormatting>
  <conditionalFormatting sqref="I2">
    <cfRule type="top10" dxfId="197" priority="11" rank="1"/>
  </conditionalFormatting>
  <conditionalFormatting sqref="K2">
    <cfRule type="top10" dxfId="196" priority="12" rank="1"/>
  </conditionalFormatting>
  <conditionalFormatting sqref="M2">
    <cfRule type="top10" dxfId="195" priority="13" rank="1"/>
  </conditionalFormatting>
  <conditionalFormatting sqref="O2">
    <cfRule type="top10" dxfId="194" priority="14" rank="1"/>
  </conditionalFormatting>
  <conditionalFormatting sqref="E3">
    <cfRule type="top10" dxfId="193" priority="2" rank="1"/>
  </conditionalFormatting>
  <conditionalFormatting sqref="E3:P3">
    <cfRule type="cellIs" dxfId="192" priority="1" operator="greaterThanOrEqual">
      <formula>200</formula>
    </cfRule>
  </conditionalFormatting>
  <conditionalFormatting sqref="G3">
    <cfRule type="top10" dxfId="191" priority="3" rank="1"/>
  </conditionalFormatting>
  <conditionalFormatting sqref="I3">
    <cfRule type="top10" dxfId="190" priority="4" rank="1"/>
  </conditionalFormatting>
  <conditionalFormatting sqref="K3">
    <cfRule type="top10" dxfId="189" priority="5" rank="1"/>
  </conditionalFormatting>
  <conditionalFormatting sqref="M3">
    <cfRule type="top10" dxfId="188" priority="6" rank="1"/>
  </conditionalFormatting>
  <conditionalFormatting sqref="O3">
    <cfRule type="top10" dxfId="187" priority="7" rank="1"/>
  </conditionalFormatting>
  <hyperlinks>
    <hyperlink ref="X1" location="'Kentucky 2025'!A1" display="Return to Rankings" xr:uid="{E8A44964-19F0-40A6-A357-27A3483AC1CE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419F-0301-4A1F-99D0-994164D0A145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0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110</v>
      </c>
      <c r="C2" s="3">
        <v>45773</v>
      </c>
      <c r="D2" s="4" t="s">
        <v>102</v>
      </c>
      <c r="E2" s="5">
        <v>191</v>
      </c>
      <c r="F2" s="22">
        <v>2</v>
      </c>
      <c r="G2" s="24">
        <v>193</v>
      </c>
      <c r="H2" s="22">
        <v>1</v>
      </c>
      <c r="I2" s="5">
        <v>187</v>
      </c>
      <c r="J2" s="22">
        <v>1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761</v>
      </c>
      <c r="S2" s="7">
        <v>190.25</v>
      </c>
      <c r="T2" s="41">
        <v>5</v>
      </c>
      <c r="U2" s="8">
        <v>6</v>
      </c>
      <c r="V2" s="9">
        <v>196.25</v>
      </c>
    </row>
    <row r="3" spans="1:24" ht="15" customHeight="1" x14ac:dyDescent="0.3">
      <c r="A3" s="1" t="s">
        <v>35</v>
      </c>
      <c r="B3" s="2" t="s">
        <v>110</v>
      </c>
      <c r="C3" s="3">
        <v>45801</v>
      </c>
      <c r="D3" s="4" t="s">
        <v>102</v>
      </c>
      <c r="E3" s="5">
        <v>194</v>
      </c>
      <c r="F3" s="22">
        <v>3</v>
      </c>
      <c r="G3" s="24">
        <v>193</v>
      </c>
      <c r="H3" s="22">
        <v>6</v>
      </c>
      <c r="I3" s="5">
        <v>190</v>
      </c>
      <c r="J3" s="22">
        <v>0</v>
      </c>
      <c r="K3" s="5">
        <v>187</v>
      </c>
      <c r="L3" s="22">
        <v>3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41">
        <v>12</v>
      </c>
      <c r="U3" s="8">
        <v>7</v>
      </c>
      <c r="V3" s="9">
        <v>198</v>
      </c>
    </row>
    <row r="4" spans="1:24" x14ac:dyDescent="0.3">
      <c r="A4" s="1" t="s">
        <v>35</v>
      </c>
      <c r="B4" s="2" t="s">
        <v>110</v>
      </c>
      <c r="C4" s="3">
        <v>45809</v>
      </c>
      <c r="D4" s="4" t="s">
        <v>70</v>
      </c>
      <c r="E4" s="24">
        <v>192</v>
      </c>
      <c r="F4" s="22">
        <v>2</v>
      </c>
      <c r="G4" s="24">
        <v>192</v>
      </c>
      <c r="H4" s="22">
        <v>2</v>
      </c>
      <c r="I4" s="5">
        <v>179</v>
      </c>
      <c r="J4" s="22">
        <v>0</v>
      </c>
      <c r="K4" s="42">
        <v>190</v>
      </c>
      <c r="L4" s="22">
        <v>0</v>
      </c>
      <c r="M4" s="42"/>
      <c r="N4" s="22"/>
      <c r="O4" s="5"/>
      <c r="P4" s="22"/>
      <c r="Q4" s="6">
        <v>4</v>
      </c>
      <c r="R4" s="6">
        <v>753</v>
      </c>
      <c r="S4" s="7">
        <v>188.25</v>
      </c>
      <c r="T4" s="41">
        <v>4</v>
      </c>
      <c r="U4" s="8">
        <v>11</v>
      </c>
      <c r="V4" s="9">
        <v>199.25</v>
      </c>
    </row>
    <row r="5" spans="1:24" x14ac:dyDescent="0.3">
      <c r="A5" s="1" t="s">
        <v>35</v>
      </c>
      <c r="B5" s="2" t="s">
        <v>110</v>
      </c>
      <c r="C5" s="3">
        <v>45833</v>
      </c>
      <c r="D5" s="4" t="s">
        <v>70</v>
      </c>
      <c r="E5" s="5">
        <v>186</v>
      </c>
      <c r="F5" s="22">
        <v>0</v>
      </c>
      <c r="G5" s="24">
        <v>188</v>
      </c>
      <c r="H5" s="22">
        <v>0</v>
      </c>
      <c r="I5" s="5">
        <v>189</v>
      </c>
      <c r="J5" s="22">
        <v>0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755</v>
      </c>
      <c r="S5" s="7">
        <v>188.75</v>
      </c>
      <c r="T5" s="41">
        <v>2</v>
      </c>
      <c r="U5" s="8">
        <v>9</v>
      </c>
      <c r="V5" s="9">
        <v>197.75</v>
      </c>
    </row>
    <row r="6" spans="1:24" ht="15" customHeight="1" x14ac:dyDescent="0.3">
      <c r="A6" s="1" t="s">
        <v>35</v>
      </c>
      <c r="B6" s="2" t="s">
        <v>110</v>
      </c>
      <c r="C6" s="3">
        <v>45836</v>
      </c>
      <c r="D6" s="4" t="s">
        <v>102</v>
      </c>
      <c r="E6" s="5">
        <v>185</v>
      </c>
      <c r="F6" s="22">
        <v>0</v>
      </c>
      <c r="G6" s="24">
        <v>187</v>
      </c>
      <c r="H6" s="22">
        <v>1</v>
      </c>
      <c r="I6" s="5">
        <v>185</v>
      </c>
      <c r="J6" s="22">
        <v>1</v>
      </c>
      <c r="K6" s="5">
        <v>192</v>
      </c>
      <c r="L6" s="22">
        <v>1</v>
      </c>
      <c r="M6" s="5"/>
      <c r="N6" s="22"/>
      <c r="O6" s="5"/>
      <c r="P6" s="22"/>
      <c r="Q6" s="6">
        <v>4</v>
      </c>
      <c r="R6" s="6">
        <v>749</v>
      </c>
      <c r="S6" s="7">
        <v>187.25</v>
      </c>
      <c r="T6" s="41">
        <v>3</v>
      </c>
      <c r="U6" s="8">
        <v>6</v>
      </c>
      <c r="V6" s="9">
        <v>193.25</v>
      </c>
    </row>
    <row r="7" spans="1:24" x14ac:dyDescent="0.3">
      <c r="A7" s="1" t="s">
        <v>35</v>
      </c>
      <c r="B7" s="2" t="s">
        <v>110</v>
      </c>
      <c r="C7" s="3">
        <v>45844</v>
      </c>
      <c r="D7" s="4" t="s">
        <v>70</v>
      </c>
      <c r="E7" s="24">
        <v>183</v>
      </c>
      <c r="F7" s="22">
        <v>0</v>
      </c>
      <c r="G7" s="24">
        <v>183</v>
      </c>
      <c r="H7" s="22">
        <v>0</v>
      </c>
      <c r="I7" s="5">
        <v>175</v>
      </c>
      <c r="J7" s="22">
        <v>0</v>
      </c>
      <c r="K7" s="42">
        <v>186</v>
      </c>
      <c r="L7" s="22">
        <v>1</v>
      </c>
      <c r="M7" s="42">
        <v>188</v>
      </c>
      <c r="N7" s="22">
        <v>2</v>
      </c>
      <c r="O7" s="5">
        <v>178</v>
      </c>
      <c r="P7" s="22">
        <v>1</v>
      </c>
      <c r="Q7" s="6">
        <v>6</v>
      </c>
      <c r="R7" s="6">
        <v>1093</v>
      </c>
      <c r="S7" s="7">
        <v>182.16666666666666</v>
      </c>
      <c r="T7" s="41">
        <v>4</v>
      </c>
      <c r="U7" s="8">
        <v>4</v>
      </c>
      <c r="V7" s="9">
        <v>186.16666666666666</v>
      </c>
    </row>
    <row r="8" spans="1:24" x14ac:dyDescent="0.3">
      <c r="A8" s="1" t="s">
        <v>35</v>
      </c>
      <c r="B8" s="2" t="s">
        <v>110</v>
      </c>
      <c r="C8" s="3">
        <v>45864</v>
      </c>
      <c r="D8" s="4" t="s">
        <v>102</v>
      </c>
      <c r="E8" s="24">
        <v>190</v>
      </c>
      <c r="F8" s="22">
        <v>0</v>
      </c>
      <c r="G8" s="24">
        <v>190</v>
      </c>
      <c r="H8" s="22">
        <v>1</v>
      </c>
      <c r="I8" s="5">
        <v>190</v>
      </c>
      <c r="J8" s="22">
        <v>3</v>
      </c>
      <c r="K8" s="42">
        <v>183</v>
      </c>
      <c r="L8" s="22">
        <v>1</v>
      </c>
      <c r="M8" s="42"/>
      <c r="N8" s="22"/>
      <c r="O8" s="5"/>
      <c r="P8" s="22"/>
      <c r="Q8" s="6">
        <v>4</v>
      </c>
      <c r="R8" s="6">
        <v>753</v>
      </c>
      <c r="S8" s="7">
        <v>188.25</v>
      </c>
      <c r="T8" s="41">
        <v>5</v>
      </c>
      <c r="U8" s="8">
        <v>4</v>
      </c>
      <c r="V8" s="9">
        <v>192.25</v>
      </c>
    </row>
    <row r="9" spans="1:24" x14ac:dyDescent="0.3">
      <c r="A9" s="1" t="s">
        <v>35</v>
      </c>
      <c r="B9" s="2" t="s">
        <v>110</v>
      </c>
      <c r="C9" s="3">
        <v>45889</v>
      </c>
      <c r="D9" s="4" t="s">
        <v>40</v>
      </c>
      <c r="E9" s="5">
        <v>182</v>
      </c>
      <c r="F9" s="22">
        <v>1</v>
      </c>
      <c r="G9" s="24">
        <v>185</v>
      </c>
      <c r="H9" s="22"/>
      <c r="I9" s="5">
        <v>179</v>
      </c>
      <c r="J9" s="22">
        <v>2</v>
      </c>
      <c r="K9" s="5">
        <v>181</v>
      </c>
      <c r="L9" s="22"/>
      <c r="M9" s="5"/>
      <c r="N9" s="22"/>
      <c r="O9" s="5"/>
      <c r="P9" s="22"/>
      <c r="Q9" s="6">
        <v>4</v>
      </c>
      <c r="R9" s="6">
        <v>727</v>
      </c>
      <c r="S9" s="7">
        <v>181.75</v>
      </c>
      <c r="T9" s="41">
        <v>3</v>
      </c>
      <c r="U9" s="8">
        <v>3</v>
      </c>
      <c r="V9" s="9">
        <v>184.75</v>
      </c>
    </row>
    <row r="10" spans="1:24" x14ac:dyDescent="0.3">
      <c r="A10" s="1" t="s">
        <v>35</v>
      </c>
      <c r="B10" s="2" t="s">
        <v>110</v>
      </c>
      <c r="C10" s="3">
        <v>45892</v>
      </c>
      <c r="D10" s="4" t="s">
        <v>102</v>
      </c>
      <c r="E10" s="5">
        <v>185</v>
      </c>
      <c r="F10" s="22">
        <v>1</v>
      </c>
      <c r="G10" s="24">
        <v>185</v>
      </c>
      <c r="H10" s="22">
        <v>1</v>
      </c>
      <c r="I10" s="5">
        <v>186</v>
      </c>
      <c r="J10" s="22">
        <v>0</v>
      </c>
      <c r="K10" s="5">
        <v>177</v>
      </c>
      <c r="L10" s="22">
        <v>1</v>
      </c>
      <c r="M10" s="5"/>
      <c r="N10" s="22"/>
      <c r="O10" s="5"/>
      <c r="P10" s="22"/>
      <c r="Q10" s="6">
        <v>4</v>
      </c>
      <c r="R10" s="6">
        <v>733</v>
      </c>
      <c r="S10" s="7">
        <v>183.25</v>
      </c>
      <c r="T10" s="41">
        <v>3</v>
      </c>
      <c r="U10" s="8">
        <v>2</v>
      </c>
      <c r="V10" s="9">
        <v>185.25</v>
      </c>
    </row>
    <row r="11" spans="1:24" x14ac:dyDescent="0.3">
      <c r="A11" s="1" t="s">
        <v>35</v>
      </c>
      <c r="B11" s="2" t="s">
        <v>110</v>
      </c>
      <c r="C11" s="3">
        <v>45907</v>
      </c>
      <c r="D11" s="4" t="s">
        <v>40</v>
      </c>
      <c r="E11" s="24">
        <v>186</v>
      </c>
      <c r="F11" s="22">
        <v>1</v>
      </c>
      <c r="G11" s="24">
        <v>194</v>
      </c>
      <c r="H11" s="22">
        <v>1</v>
      </c>
      <c r="I11" s="5">
        <v>186</v>
      </c>
      <c r="J11" s="22">
        <v>1</v>
      </c>
      <c r="K11" s="5">
        <v>188</v>
      </c>
      <c r="L11" s="22">
        <v>3</v>
      </c>
      <c r="M11" s="5">
        <v>182</v>
      </c>
      <c r="N11" s="22"/>
      <c r="O11" s="5">
        <v>182</v>
      </c>
      <c r="P11" s="22">
        <v>3</v>
      </c>
      <c r="Q11" s="6">
        <v>6</v>
      </c>
      <c r="R11" s="6">
        <v>1118</v>
      </c>
      <c r="S11" s="7">
        <v>186.33333333333334</v>
      </c>
      <c r="T11" s="41">
        <v>9</v>
      </c>
      <c r="U11" s="8">
        <v>4</v>
      </c>
      <c r="V11" s="9">
        <v>190.33333333333334</v>
      </c>
    </row>
    <row r="12" spans="1:24" x14ac:dyDescent="0.3">
      <c r="A12" s="47" t="s">
        <v>35</v>
      </c>
      <c r="B12" s="2" t="s">
        <v>110</v>
      </c>
      <c r="C12" s="3">
        <v>45927</v>
      </c>
      <c r="D12" s="100" t="s">
        <v>102</v>
      </c>
      <c r="E12" s="24">
        <v>183</v>
      </c>
      <c r="F12" s="22">
        <v>0</v>
      </c>
      <c r="G12" s="24">
        <v>186</v>
      </c>
      <c r="H12" s="22">
        <v>0</v>
      </c>
      <c r="I12" s="5">
        <v>187.001</v>
      </c>
      <c r="J12" s="22">
        <v>2</v>
      </c>
      <c r="K12" s="42">
        <v>188</v>
      </c>
      <c r="L12" s="22">
        <v>0</v>
      </c>
      <c r="M12" s="42"/>
      <c r="N12" s="22"/>
      <c r="O12" s="5"/>
      <c r="P12" s="22"/>
      <c r="Q12" s="8">
        <v>4</v>
      </c>
      <c r="R12" s="8">
        <v>744.00099999999998</v>
      </c>
      <c r="S12" s="7">
        <v>186.00024999999999</v>
      </c>
      <c r="T12" s="41">
        <v>2</v>
      </c>
      <c r="U12" s="8">
        <v>5</v>
      </c>
      <c r="V12" s="7">
        <v>191.00024999999999</v>
      </c>
    </row>
    <row r="13" spans="1:24" x14ac:dyDescent="0.3">
      <c r="A13" s="1" t="s">
        <v>35</v>
      </c>
      <c r="B13" s="2" t="s">
        <v>110</v>
      </c>
      <c r="C13" s="3">
        <v>45955</v>
      </c>
      <c r="D13" s="4" t="s">
        <v>102</v>
      </c>
      <c r="E13" s="24">
        <v>187</v>
      </c>
      <c r="F13" s="22">
        <v>0</v>
      </c>
      <c r="G13" s="24">
        <v>187</v>
      </c>
      <c r="H13" s="22">
        <v>1</v>
      </c>
      <c r="I13" s="5">
        <v>186</v>
      </c>
      <c r="J13" s="22">
        <v>1</v>
      </c>
      <c r="K13" s="42">
        <v>182</v>
      </c>
      <c r="L13" s="22">
        <v>0</v>
      </c>
      <c r="M13" s="42">
        <v>187</v>
      </c>
      <c r="N13" s="22">
        <v>0</v>
      </c>
      <c r="O13" s="5">
        <v>190</v>
      </c>
      <c r="P13" s="22">
        <v>3</v>
      </c>
      <c r="Q13" s="6">
        <v>6</v>
      </c>
      <c r="R13" s="6">
        <v>1119</v>
      </c>
      <c r="S13" s="7">
        <v>186.5</v>
      </c>
      <c r="T13" s="41">
        <v>5</v>
      </c>
      <c r="U13" s="8">
        <v>4</v>
      </c>
      <c r="V13" s="9">
        <v>190.5</v>
      </c>
    </row>
    <row r="15" spans="1:24" x14ac:dyDescent="0.3">
      <c r="Q15" s="37">
        <f>SUM(Q2:Q14)</f>
        <v>54</v>
      </c>
      <c r="R15" s="37">
        <f>SUM(R2:R14)</f>
        <v>10069.001</v>
      </c>
      <c r="S15" s="38">
        <f>SUM(R15/Q15)</f>
        <v>186.46298148148148</v>
      </c>
      <c r="T15" s="37">
        <f>SUM(T2:T14)</f>
        <v>57</v>
      </c>
      <c r="U15" s="37">
        <f>SUM(U2:U14)</f>
        <v>65</v>
      </c>
      <c r="V15" s="39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6:C6 E6:P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6"/>
    <protectedRange algorithmName="SHA-512" hashValue="ON39YdpmFHfN9f47KpiRvqrKx0V9+erV1CNkpWzYhW/Qyc6aT8rEyCrvauWSYGZK2ia3o7vd3akF07acHAFpOA==" saltValue="yVW9XmDwTqEnmpSGai0KYg==" spinCount="100000" sqref="E8:P8 B8:C8" name="Range1_22"/>
    <protectedRange algorithmName="SHA-512" hashValue="ON39YdpmFHfN9f47KpiRvqrKx0V9+erV1CNkpWzYhW/Qyc6aT8rEyCrvauWSYGZK2ia3o7vd3akF07acHAFpOA==" saltValue="yVW9XmDwTqEnmpSGai0KYg==" spinCount="100000" sqref="D8" name="Range1_1_23"/>
    <protectedRange algorithmName="SHA-512" hashValue="ON39YdpmFHfN9f47KpiRvqrKx0V9+erV1CNkpWzYhW/Qyc6aT8rEyCrvauWSYGZK2ia3o7vd3akF07acHAFpOA==" saltValue="yVW9XmDwTqEnmpSGai0KYg==" spinCount="100000" sqref="T8" name="Range1_3_5_21"/>
    <protectedRange algorithmName="SHA-512" hashValue="ON39YdpmFHfN9f47KpiRvqrKx0V9+erV1CNkpWzYhW/Qyc6aT8rEyCrvauWSYGZK2ia3o7vd3akF07acHAFpOA==" saltValue="yVW9XmDwTqEnmpSGai0KYg==" spinCount="100000" sqref="E10:P10 B10:C10" name="Range1_33"/>
    <protectedRange algorithmName="SHA-512" hashValue="ON39YdpmFHfN9f47KpiRvqrKx0V9+erV1CNkpWzYhW/Qyc6aT8rEyCrvauWSYGZK2ia3o7vd3akF07acHAFpOA==" saltValue="yVW9XmDwTqEnmpSGai0KYg==" spinCount="100000" sqref="D10" name="Range1_1_33"/>
    <protectedRange algorithmName="SHA-512" hashValue="ON39YdpmFHfN9f47KpiRvqrKx0V9+erV1CNkpWzYhW/Qyc6aT8rEyCrvauWSYGZK2ia3o7vd3akF07acHAFpOA==" saltValue="yVW9XmDwTqEnmpSGai0KYg==" spinCount="100000" sqref="T10" name="Range1_3_5_32"/>
    <protectedRange sqref="E11:P11 B11:C11" name="Range1_10_2"/>
    <protectedRange sqref="D11" name="Range1_1_7_2"/>
    <protectedRange sqref="T11" name="Range1_3_5_6_1"/>
    <protectedRange algorithmName="SHA-512" hashValue="ON39YdpmFHfN9f47KpiRvqrKx0V9+erV1CNkpWzYhW/Qyc6aT8rEyCrvauWSYGZK2ia3o7vd3akF07acHAFpOA==" saltValue="yVW9XmDwTqEnmpSGai0KYg==" spinCount="100000" sqref="E12:P12 B12:C12" name="Range1_10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0"/>
    <protectedRange algorithmName="SHA-512" hashValue="ON39YdpmFHfN9f47KpiRvqrKx0V9+erV1CNkpWzYhW/Qyc6aT8rEyCrvauWSYGZK2ia3o7vd3akF07acHAFpOA==" saltValue="yVW9XmDwTqEnmpSGai0KYg==" spinCount="100000" sqref="E13:P13 B13:C13" name="Range1_16"/>
    <protectedRange algorithmName="SHA-512" hashValue="ON39YdpmFHfN9f47KpiRvqrKx0V9+erV1CNkpWzYhW/Qyc6aT8rEyCrvauWSYGZK2ia3o7vd3akF07acHAFpOA==" saltValue="yVW9XmDwTqEnmpSGai0KYg==" spinCount="100000" sqref="D13" name="Range1_1_10"/>
    <protectedRange algorithmName="SHA-512" hashValue="ON39YdpmFHfN9f47KpiRvqrKx0V9+erV1CNkpWzYhW/Qyc6aT8rEyCrvauWSYGZK2ia3o7vd3akF07acHAFpOA==" saltValue="yVW9XmDwTqEnmpSGai0KYg==" spinCount="100000" sqref="T13" name="Range1_3_5_11"/>
  </protectedRanges>
  <conditionalFormatting sqref="E11">
    <cfRule type="top10" dxfId="186" priority="21" rank="1"/>
  </conditionalFormatting>
  <conditionalFormatting sqref="G11">
    <cfRule type="top10" dxfId="185" priority="20" rank="1"/>
  </conditionalFormatting>
  <conditionalFormatting sqref="I11">
    <cfRule type="top10" dxfId="184" priority="19" rank="1"/>
  </conditionalFormatting>
  <conditionalFormatting sqref="K11">
    <cfRule type="top10" dxfId="183" priority="18" rank="1"/>
  </conditionalFormatting>
  <conditionalFormatting sqref="M11">
    <cfRule type="top10" dxfId="182" priority="17" rank="1"/>
  </conditionalFormatting>
  <conditionalFormatting sqref="O11">
    <cfRule type="top10" dxfId="181" priority="16" rank="1"/>
  </conditionalFormatting>
  <conditionalFormatting sqref="E11:P11">
    <cfRule type="cellIs" dxfId="180" priority="15" operator="greaterThanOrEqual">
      <formula>200</formula>
    </cfRule>
  </conditionalFormatting>
  <conditionalFormatting sqref="E12">
    <cfRule type="top10" dxfId="179" priority="14" rank="1"/>
  </conditionalFormatting>
  <conditionalFormatting sqref="G12">
    <cfRule type="top10" dxfId="178" priority="13" rank="1"/>
  </conditionalFormatting>
  <conditionalFormatting sqref="I12">
    <cfRule type="top10" dxfId="177" priority="12" rank="1"/>
  </conditionalFormatting>
  <conditionalFormatting sqref="K12">
    <cfRule type="top10" dxfId="176" priority="11" rank="1"/>
  </conditionalFormatting>
  <conditionalFormatting sqref="M12">
    <cfRule type="top10" dxfId="175" priority="10" rank="1"/>
  </conditionalFormatting>
  <conditionalFormatting sqref="O12">
    <cfRule type="top10" dxfId="174" priority="9" rank="1"/>
  </conditionalFormatting>
  <conditionalFormatting sqref="E12:P12">
    <cfRule type="cellIs" dxfId="173" priority="8" operator="greaterThanOrEqual">
      <formula>200</formula>
    </cfRule>
  </conditionalFormatting>
  <conditionalFormatting sqref="E13">
    <cfRule type="top10" dxfId="172" priority="7" rank="1"/>
  </conditionalFormatting>
  <conditionalFormatting sqref="G13">
    <cfRule type="top10" dxfId="171" priority="6" rank="1"/>
  </conditionalFormatting>
  <conditionalFormatting sqref="I13">
    <cfRule type="top10" dxfId="170" priority="5" rank="1"/>
  </conditionalFormatting>
  <conditionalFormatting sqref="K13">
    <cfRule type="top10" dxfId="169" priority="4" rank="1"/>
  </conditionalFormatting>
  <conditionalFormatting sqref="M13">
    <cfRule type="top10" dxfId="168" priority="3" rank="1"/>
  </conditionalFormatting>
  <conditionalFormatting sqref="O13">
    <cfRule type="top10" dxfId="167" priority="2" rank="1"/>
  </conditionalFormatting>
  <conditionalFormatting sqref="E13:P13">
    <cfRule type="cellIs" dxfId="166" priority="1" operator="greaterThanOrEqual">
      <formula>200</formula>
    </cfRule>
  </conditionalFormatting>
  <hyperlinks>
    <hyperlink ref="X1" location="'Kentucky 2025'!A1" display="Return to Rankings" xr:uid="{BFF60AF3-C65F-4383-BB80-D3B2A130852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A411C-76C5-4555-B225-00D495F82208}">
          <x14:formula1>
            <xm:f>'C:\Users\jmfg1\Downloads\[ABRA Club Tournament 10252025 Mt. Sterling Ky. 40353.xlsm]DATA'!#REF!</xm:f>
          </x14:formula1>
          <xm:sqref>B13</xm:sqref>
        </x14:dataValidation>
        <x14:dataValidation type="list" allowBlank="1" showInputMessage="1" showErrorMessage="1" xr:uid="{C73C5E1E-A707-4B19-8259-A086128438E1}">
          <x14:formula1>
            <xm:f>'C:\Users\jmfg1\Downloads\[ABRA Club Tournament 10252025 Mt. Sterling Ky. 40353.xlsm]DATA'!#REF!</xm:f>
          </x14:formula1>
          <xm:sqref>D13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4D40-3CDD-45BC-BD6B-BEBAE40ED84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3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183</v>
      </c>
      <c r="C2" s="3">
        <v>45892</v>
      </c>
      <c r="D2" s="4" t="s">
        <v>102</v>
      </c>
      <c r="E2" s="24">
        <v>175</v>
      </c>
      <c r="F2" s="22">
        <v>0</v>
      </c>
      <c r="G2" s="24">
        <v>186</v>
      </c>
      <c r="H2" s="22">
        <v>1</v>
      </c>
      <c r="I2" s="5">
        <v>188</v>
      </c>
      <c r="J2" s="22">
        <v>1</v>
      </c>
      <c r="K2" s="42">
        <v>183</v>
      </c>
      <c r="L2" s="22">
        <v>0</v>
      </c>
      <c r="M2" s="42"/>
      <c r="N2" s="22"/>
      <c r="O2" s="5"/>
      <c r="P2" s="22"/>
      <c r="Q2" s="6">
        <v>4</v>
      </c>
      <c r="R2" s="6">
        <v>732</v>
      </c>
      <c r="S2" s="7">
        <v>183</v>
      </c>
      <c r="T2" s="41">
        <v>2</v>
      </c>
      <c r="U2" s="8">
        <v>2</v>
      </c>
      <c r="V2" s="9">
        <v>185</v>
      </c>
    </row>
    <row r="4" spans="1:24" x14ac:dyDescent="0.3">
      <c r="Q4" s="37">
        <f>SUM(Q2:Q3)</f>
        <v>4</v>
      </c>
      <c r="R4" s="37">
        <f>SUM(R2:R3)</f>
        <v>732</v>
      </c>
      <c r="S4" s="38">
        <f>SUM(R4/Q4)</f>
        <v>183</v>
      </c>
      <c r="T4" s="37">
        <f>SUM(T2:T3)</f>
        <v>2</v>
      </c>
      <c r="U4" s="37">
        <f>SUM(U2:U3)</f>
        <v>2</v>
      </c>
      <c r="V4" s="3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Kentucky 2025'!A1" display="Return to Rankings" xr:uid="{2F4D1D93-F5D2-49C0-B71D-B3F3C262B0DB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4824-1200-4FBA-B273-E0E7807EDEDE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161</v>
      </c>
      <c r="C2" s="3">
        <v>45872</v>
      </c>
      <c r="D2" s="4" t="s">
        <v>70</v>
      </c>
      <c r="E2" s="5">
        <v>192</v>
      </c>
      <c r="F2" s="22">
        <v>4</v>
      </c>
      <c r="G2" s="5">
        <v>185</v>
      </c>
      <c r="H2" s="22">
        <v>0</v>
      </c>
      <c r="I2" s="5">
        <v>186</v>
      </c>
      <c r="J2" s="22">
        <v>0</v>
      </c>
      <c r="K2" s="5">
        <v>191</v>
      </c>
      <c r="L2" s="22">
        <v>4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8</v>
      </c>
      <c r="U2" s="8">
        <v>2</v>
      </c>
      <c r="V2" s="9">
        <v>190.5</v>
      </c>
    </row>
    <row r="3" spans="1:24" x14ac:dyDescent="0.3">
      <c r="A3" s="1" t="s">
        <v>15</v>
      </c>
      <c r="B3" s="2" t="s">
        <v>161</v>
      </c>
      <c r="C3" s="3">
        <v>45885</v>
      </c>
      <c r="D3" s="4" t="s">
        <v>56</v>
      </c>
      <c r="E3" s="5">
        <v>194</v>
      </c>
      <c r="F3" s="22">
        <v>4</v>
      </c>
      <c r="G3" s="5">
        <v>192</v>
      </c>
      <c r="H3" s="22">
        <v>1</v>
      </c>
      <c r="I3" s="5">
        <v>192</v>
      </c>
      <c r="J3" s="22">
        <v>0</v>
      </c>
      <c r="K3" s="5">
        <v>191</v>
      </c>
      <c r="L3" s="22">
        <v>2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1">
        <v>7</v>
      </c>
      <c r="U3" s="8">
        <v>2</v>
      </c>
      <c r="V3" s="9">
        <v>194.25</v>
      </c>
    </row>
    <row r="4" spans="1:24" x14ac:dyDescent="0.3">
      <c r="A4" s="1" t="s">
        <v>15</v>
      </c>
      <c r="B4" s="2" t="s">
        <v>161</v>
      </c>
      <c r="C4" s="3">
        <v>45907</v>
      </c>
      <c r="D4" s="4" t="s">
        <v>40</v>
      </c>
      <c r="E4" s="5">
        <v>193</v>
      </c>
      <c r="F4" s="22">
        <v>2</v>
      </c>
      <c r="G4" s="5">
        <v>195</v>
      </c>
      <c r="H4" s="22">
        <v>3</v>
      </c>
      <c r="I4" s="5">
        <v>193</v>
      </c>
      <c r="J4" s="22"/>
      <c r="K4" s="5">
        <v>191</v>
      </c>
      <c r="L4" s="22">
        <v>1</v>
      </c>
      <c r="M4" s="5">
        <v>185</v>
      </c>
      <c r="N4" s="22">
        <v>3</v>
      </c>
      <c r="O4" s="5">
        <v>187</v>
      </c>
      <c r="P4" s="22">
        <v>2</v>
      </c>
      <c r="Q4" s="6">
        <v>6</v>
      </c>
      <c r="R4" s="6">
        <v>1144</v>
      </c>
      <c r="S4" s="7">
        <v>190.66666666666666</v>
      </c>
      <c r="T4" s="41">
        <v>11</v>
      </c>
      <c r="U4" s="8">
        <v>4</v>
      </c>
      <c r="V4" s="9">
        <v>194.66666666666666</v>
      </c>
    </row>
    <row r="5" spans="1:24" x14ac:dyDescent="0.3">
      <c r="A5" s="1" t="s">
        <v>15</v>
      </c>
      <c r="B5" s="2" t="s">
        <v>161</v>
      </c>
      <c r="C5" s="3">
        <v>45920</v>
      </c>
      <c r="D5" s="4" t="s">
        <v>56</v>
      </c>
      <c r="E5" s="24">
        <v>194</v>
      </c>
      <c r="F5" s="84">
        <v>0</v>
      </c>
      <c r="G5" s="24">
        <v>188</v>
      </c>
      <c r="H5" s="84">
        <v>2</v>
      </c>
      <c r="I5" s="24">
        <v>190</v>
      </c>
      <c r="J5" s="84">
        <v>0</v>
      </c>
      <c r="K5" s="84">
        <v>190</v>
      </c>
      <c r="L5" s="84">
        <v>2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41">
        <v>4</v>
      </c>
      <c r="U5" s="8">
        <v>2</v>
      </c>
      <c r="V5" s="9">
        <v>192.5</v>
      </c>
    </row>
    <row r="6" spans="1:24" x14ac:dyDescent="0.3">
      <c r="A6" s="1" t="s">
        <v>15</v>
      </c>
      <c r="B6" s="2" t="s">
        <v>161</v>
      </c>
      <c r="C6" s="3">
        <v>45935</v>
      </c>
      <c r="D6" s="4" t="s">
        <v>70</v>
      </c>
      <c r="E6" s="5">
        <v>194</v>
      </c>
      <c r="F6" s="22">
        <v>3</v>
      </c>
      <c r="G6" s="5">
        <v>193</v>
      </c>
      <c r="H6" s="22">
        <v>2</v>
      </c>
      <c r="I6" s="5">
        <v>194</v>
      </c>
      <c r="J6" s="22">
        <v>2</v>
      </c>
      <c r="K6" s="5">
        <v>191</v>
      </c>
      <c r="L6" s="22">
        <v>1</v>
      </c>
      <c r="M6" s="5"/>
      <c r="N6" s="22"/>
      <c r="O6" s="5"/>
      <c r="P6" s="22"/>
      <c r="Q6" s="6">
        <v>4</v>
      </c>
      <c r="R6" s="6">
        <v>772</v>
      </c>
      <c r="S6" s="7">
        <v>193</v>
      </c>
      <c r="T6" s="41">
        <v>8</v>
      </c>
      <c r="U6" s="8">
        <v>3</v>
      </c>
      <c r="V6" s="9">
        <v>196</v>
      </c>
    </row>
    <row r="7" spans="1:24" x14ac:dyDescent="0.3">
      <c r="A7" s="1" t="s">
        <v>15</v>
      </c>
      <c r="B7" s="2" t="s">
        <v>161</v>
      </c>
      <c r="C7" s="3">
        <v>45963</v>
      </c>
      <c r="D7" s="4" t="s">
        <v>70</v>
      </c>
      <c r="E7" s="5">
        <v>188</v>
      </c>
      <c r="F7" s="22">
        <v>1</v>
      </c>
      <c r="G7" s="5">
        <v>191</v>
      </c>
      <c r="H7" s="22">
        <v>1</v>
      </c>
      <c r="I7" s="5">
        <v>194</v>
      </c>
      <c r="J7" s="22">
        <v>5</v>
      </c>
      <c r="K7" s="5">
        <v>192</v>
      </c>
      <c r="L7" s="22">
        <v>1</v>
      </c>
      <c r="M7" s="5"/>
      <c r="N7" s="22"/>
      <c r="O7" s="5"/>
      <c r="P7" s="22"/>
      <c r="Q7" s="6">
        <v>4</v>
      </c>
      <c r="R7" s="6">
        <v>765</v>
      </c>
      <c r="S7" s="7">
        <v>191.25</v>
      </c>
      <c r="T7" s="41">
        <v>8</v>
      </c>
      <c r="U7" s="8">
        <v>6</v>
      </c>
      <c r="V7" s="9">
        <v>197.25</v>
      </c>
    </row>
    <row r="9" spans="1:24" x14ac:dyDescent="0.3">
      <c r="Q9" s="37">
        <f>SUM(Q2:Q8)</f>
        <v>26</v>
      </c>
      <c r="R9" s="37">
        <f>SUM(R2:R8)</f>
        <v>4966</v>
      </c>
      <c r="S9" s="38">
        <f>SUM(R9/Q9)</f>
        <v>191</v>
      </c>
      <c r="T9" s="37">
        <f>SUM(T2:T8)</f>
        <v>46</v>
      </c>
      <c r="U9" s="37">
        <f>SUM(U2:U8)</f>
        <v>19</v>
      </c>
      <c r="V9" s="39">
        <f>SUM(S9+U9)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"/>
    <protectedRange sqref="D4" name="Range1_1_4_2"/>
    <protectedRange sqref="E4:P4 T4" name="Range1_3_5_4_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E5:P5 T5" name="Range1_3_5_3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</protectedRanges>
  <conditionalFormatting sqref="E4">
    <cfRule type="top10" dxfId="2026" priority="30" rank="1"/>
  </conditionalFormatting>
  <conditionalFormatting sqref="G4">
    <cfRule type="top10" dxfId="2025" priority="29" rank="1"/>
  </conditionalFormatting>
  <conditionalFormatting sqref="E4:P4">
    <cfRule type="cellIs" dxfId="2024" priority="28" operator="greaterThanOrEqual">
      <formula>200</formula>
    </cfRule>
  </conditionalFormatting>
  <conditionalFormatting sqref="I4">
    <cfRule type="top10" dxfId="2023" priority="27" rank="1"/>
  </conditionalFormatting>
  <conditionalFormatting sqref="K4">
    <cfRule type="top10" dxfId="2022" priority="26" rank="1"/>
  </conditionalFormatting>
  <conditionalFormatting sqref="M4">
    <cfRule type="top10" dxfId="2021" priority="25" rank="1"/>
  </conditionalFormatting>
  <conditionalFormatting sqref="O4">
    <cfRule type="top10" dxfId="2020" priority="24" rank="1"/>
  </conditionalFormatting>
  <conditionalFormatting sqref="M5:P5">
    <cfRule type="cellIs" dxfId="2019" priority="15" operator="greaterThanOrEqual">
      <formula>200</formula>
    </cfRule>
  </conditionalFormatting>
  <conditionalFormatting sqref="E5">
    <cfRule type="cellIs" dxfId="2018" priority="16" operator="greaterThanOrEqual">
      <formula>200</formula>
    </cfRule>
    <cfRule type="top10" dxfId="2017" priority="17" rank="1"/>
  </conditionalFormatting>
  <conditionalFormatting sqref="G5">
    <cfRule type="cellIs" dxfId="2016" priority="18" operator="greaterThanOrEqual">
      <formula>200</formula>
    </cfRule>
    <cfRule type="top10" dxfId="2015" priority="19" rank="1"/>
  </conditionalFormatting>
  <conditionalFormatting sqref="I5">
    <cfRule type="cellIs" dxfId="2014" priority="20" operator="greaterThanOrEqual">
      <formula>200</formula>
    </cfRule>
    <cfRule type="top10" dxfId="2013" priority="21" rank="1"/>
  </conditionalFormatting>
  <conditionalFormatting sqref="M5">
    <cfRule type="top10" dxfId="2012" priority="22" rank="1"/>
  </conditionalFormatting>
  <conditionalFormatting sqref="O5">
    <cfRule type="top10" dxfId="2011" priority="23" rank="1"/>
  </conditionalFormatting>
  <conditionalFormatting sqref="E6">
    <cfRule type="top10" dxfId="2010" priority="14" rank="1"/>
  </conditionalFormatting>
  <conditionalFormatting sqref="G6">
    <cfRule type="top10" dxfId="2009" priority="13" rank="1"/>
  </conditionalFormatting>
  <conditionalFormatting sqref="E6:P6">
    <cfRule type="cellIs" dxfId="2008" priority="12" operator="greaterThanOrEqual">
      <formula>200</formula>
    </cfRule>
  </conditionalFormatting>
  <conditionalFormatting sqref="I6">
    <cfRule type="top10" dxfId="2007" priority="11" rank="1"/>
  </conditionalFormatting>
  <conditionalFormatting sqref="K6">
    <cfRule type="top10" dxfId="2006" priority="10" rank="1"/>
  </conditionalFormatting>
  <conditionalFormatting sqref="M6">
    <cfRule type="top10" dxfId="2005" priority="9" rank="1"/>
  </conditionalFormatting>
  <conditionalFormatting sqref="O6">
    <cfRule type="top10" dxfId="2004" priority="8" rank="1"/>
  </conditionalFormatting>
  <conditionalFormatting sqref="E7">
    <cfRule type="top10" dxfId="2003" priority="7" rank="1"/>
  </conditionalFormatting>
  <conditionalFormatting sqref="G7">
    <cfRule type="top10" dxfId="2002" priority="6" rank="1"/>
  </conditionalFormatting>
  <conditionalFormatting sqref="E7:P7">
    <cfRule type="cellIs" dxfId="2001" priority="5" operator="greaterThanOrEqual">
      <formula>200</formula>
    </cfRule>
  </conditionalFormatting>
  <conditionalFormatting sqref="I7">
    <cfRule type="top10" dxfId="2000" priority="4" rank="1"/>
  </conditionalFormatting>
  <conditionalFormatting sqref="K7">
    <cfRule type="top10" dxfId="1999" priority="3" rank="1"/>
  </conditionalFormatting>
  <conditionalFormatting sqref="M7">
    <cfRule type="top10" dxfId="1998" priority="2" rank="1"/>
  </conditionalFormatting>
  <conditionalFormatting sqref="O7">
    <cfRule type="top10" dxfId="1997" priority="1" rank="1"/>
  </conditionalFormatting>
  <hyperlinks>
    <hyperlink ref="X1" location="'Kentucky 2025'!A1" display="Return to Rankings" xr:uid="{793DF208-1B9A-4CC1-ACAE-0D876476146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8C9865-3D5B-4E86-9CA9-A0F0B55D6623}">
          <x14:formula1>
            <xm:f>'[11-2-25-ABRA Wilmore KY Results.xlsm]DATA'!#REF!</xm:f>
          </x14:formula1>
          <xm:sqref>D7</xm:sqref>
        </x14:dataValidation>
        <x14:dataValidation type="list" allowBlank="1" showInputMessage="1" showErrorMessage="1" xr:uid="{CEBE4113-C836-445A-8DB7-F11B2A750ACF}">
          <x14:formula1>
            <xm:f>'[11-2-25-ABRA Wilmore KY Results.xlsm]DATA'!#REF!</xm:f>
          </x14:formula1>
          <xm:sqref>B7</xm:sqref>
        </x14:dataValidation>
      </x14:dataValidations>
    </ext>
  </extLst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D190-0A84-4790-B7AF-34E19F071306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191</v>
      </c>
      <c r="C2" s="3">
        <v>45910</v>
      </c>
      <c r="D2" s="4" t="s">
        <v>88</v>
      </c>
      <c r="E2" s="24">
        <v>169</v>
      </c>
      <c r="F2" s="22">
        <v>1</v>
      </c>
      <c r="G2" s="24">
        <v>154</v>
      </c>
      <c r="H2" s="22">
        <v>1</v>
      </c>
      <c r="I2" s="5">
        <v>140</v>
      </c>
      <c r="J2" s="22">
        <v>0</v>
      </c>
      <c r="K2" s="42"/>
      <c r="L2" s="22"/>
      <c r="M2" s="42"/>
      <c r="N2" s="22"/>
      <c r="O2" s="5"/>
      <c r="P2" s="22"/>
      <c r="Q2" s="6">
        <v>3</v>
      </c>
      <c r="R2" s="6">
        <v>463</v>
      </c>
      <c r="S2" s="7">
        <v>154.33000000000001</v>
      </c>
      <c r="T2" s="41">
        <v>2</v>
      </c>
      <c r="U2" s="8">
        <v>3</v>
      </c>
      <c r="V2" s="9">
        <v>157.33000000000001</v>
      </c>
    </row>
    <row r="3" spans="1:24" x14ac:dyDescent="0.3">
      <c r="A3" s="1" t="s">
        <v>35</v>
      </c>
      <c r="B3" s="2" t="s">
        <v>191</v>
      </c>
      <c r="C3" s="3">
        <v>45920</v>
      </c>
      <c r="D3" s="4" t="s">
        <v>56</v>
      </c>
      <c r="E3" s="61">
        <v>169</v>
      </c>
      <c r="F3" s="61">
        <v>0</v>
      </c>
      <c r="G3" s="24">
        <v>183</v>
      </c>
      <c r="H3" s="61">
        <v>1</v>
      </c>
      <c r="I3" s="61">
        <v>174</v>
      </c>
      <c r="J3" s="61">
        <v>1</v>
      </c>
      <c r="K3" s="61">
        <v>164</v>
      </c>
      <c r="L3" s="61">
        <v>0</v>
      </c>
      <c r="M3" s="5"/>
      <c r="N3" s="22"/>
      <c r="O3" s="5"/>
      <c r="P3" s="22"/>
      <c r="Q3" s="6">
        <v>4</v>
      </c>
      <c r="R3" s="6">
        <v>690</v>
      </c>
      <c r="S3" s="7">
        <v>172.5</v>
      </c>
      <c r="T3" s="41">
        <v>2</v>
      </c>
      <c r="U3" s="8">
        <v>2</v>
      </c>
      <c r="V3" s="9">
        <v>174.5</v>
      </c>
    </row>
    <row r="4" spans="1:24" x14ac:dyDescent="0.3">
      <c r="A4" s="1" t="s">
        <v>35</v>
      </c>
      <c r="B4" s="2" t="s">
        <v>191</v>
      </c>
      <c r="C4" s="3">
        <v>45938</v>
      </c>
      <c r="D4" s="4" t="s">
        <v>88</v>
      </c>
      <c r="E4" s="24">
        <v>183</v>
      </c>
      <c r="F4" s="22">
        <v>1</v>
      </c>
      <c r="G4" s="24">
        <v>179</v>
      </c>
      <c r="H4" s="22">
        <v>0</v>
      </c>
      <c r="I4" s="5">
        <v>185</v>
      </c>
      <c r="J4" s="22">
        <v>1</v>
      </c>
      <c r="K4" s="42"/>
      <c r="L4" s="22"/>
      <c r="M4" s="42"/>
      <c r="N4" s="22"/>
      <c r="O4" s="5"/>
      <c r="P4" s="22"/>
      <c r="Q4" s="6">
        <v>3</v>
      </c>
      <c r="R4" s="6">
        <v>547</v>
      </c>
      <c r="S4" s="7">
        <v>182.33333333333334</v>
      </c>
      <c r="T4" s="41">
        <v>2</v>
      </c>
      <c r="U4" s="8">
        <v>5</v>
      </c>
      <c r="V4" s="9">
        <v>187.33333333333334</v>
      </c>
    </row>
    <row r="5" spans="1:24" x14ac:dyDescent="0.3">
      <c r="A5" s="1" t="s">
        <v>35</v>
      </c>
      <c r="B5" s="2" t="s">
        <v>191</v>
      </c>
      <c r="C5" s="3">
        <v>45948</v>
      </c>
      <c r="D5" s="4" t="s">
        <v>56</v>
      </c>
      <c r="E5" s="61">
        <v>169</v>
      </c>
      <c r="F5" s="61">
        <v>0</v>
      </c>
      <c r="G5" s="24">
        <v>177</v>
      </c>
      <c r="H5" s="61">
        <v>0</v>
      </c>
      <c r="I5" s="61">
        <v>181</v>
      </c>
      <c r="J5" s="61">
        <v>1</v>
      </c>
      <c r="K5" s="61">
        <v>180</v>
      </c>
      <c r="L5" s="61">
        <v>1</v>
      </c>
      <c r="M5" s="5"/>
      <c r="N5" s="22"/>
      <c r="O5" s="5"/>
      <c r="P5" s="22"/>
      <c r="Q5" s="6">
        <v>4</v>
      </c>
      <c r="R5" s="6">
        <v>707</v>
      </c>
      <c r="S5" s="7">
        <v>176.75</v>
      </c>
      <c r="T5" s="41">
        <v>2</v>
      </c>
      <c r="U5" s="8">
        <v>2</v>
      </c>
      <c r="V5" s="9">
        <v>178.75</v>
      </c>
    </row>
    <row r="7" spans="1:24" x14ac:dyDescent="0.3">
      <c r="Q7" s="37">
        <f>SUM(Q2:Q6)</f>
        <v>14</v>
      </c>
      <c r="R7" s="37">
        <f>SUM(R2:R6)</f>
        <v>2407</v>
      </c>
      <c r="S7" s="38">
        <f>SUM(R7/Q7)</f>
        <v>171.92857142857142</v>
      </c>
      <c r="T7" s="37">
        <f>SUM(T2:T6)</f>
        <v>8</v>
      </c>
      <c r="U7" s="37">
        <f>SUM(U2:U6)</f>
        <v>12</v>
      </c>
      <c r="V7" s="39">
        <f>SUM(S7+U7)</f>
        <v>183.92857142857142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4_2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</protectedRanges>
  <conditionalFormatting sqref="E2">
    <cfRule type="top10" dxfId="165" priority="23" rank="1"/>
  </conditionalFormatting>
  <conditionalFormatting sqref="E2:P2">
    <cfRule type="cellIs" dxfId="164" priority="22" operator="greaterThanOrEqual">
      <formula>200</formula>
    </cfRule>
  </conditionalFormatting>
  <conditionalFormatting sqref="G2">
    <cfRule type="top10" dxfId="163" priority="24" rank="1"/>
  </conditionalFormatting>
  <conditionalFormatting sqref="I2">
    <cfRule type="top10" dxfId="162" priority="25" rank="1"/>
  </conditionalFormatting>
  <conditionalFormatting sqref="K2">
    <cfRule type="top10" dxfId="161" priority="26" rank="1"/>
  </conditionalFormatting>
  <conditionalFormatting sqref="M2">
    <cfRule type="top10" dxfId="160" priority="27" rank="1"/>
  </conditionalFormatting>
  <conditionalFormatting sqref="O2">
    <cfRule type="top10" dxfId="159" priority="28" rank="1"/>
  </conditionalFormatting>
  <conditionalFormatting sqref="E3">
    <cfRule type="top10" dxfId="158" priority="16" rank="1"/>
  </conditionalFormatting>
  <conditionalFormatting sqref="E3:P3">
    <cfRule type="cellIs" dxfId="157" priority="15" operator="greaterThanOrEqual">
      <formula>200</formula>
    </cfRule>
  </conditionalFormatting>
  <conditionalFormatting sqref="G3">
    <cfRule type="top10" dxfId="156" priority="17" rank="1"/>
  </conditionalFormatting>
  <conditionalFormatting sqref="I3">
    <cfRule type="top10" dxfId="155" priority="18" rank="1"/>
  </conditionalFormatting>
  <conditionalFormatting sqref="K3">
    <cfRule type="top10" dxfId="154" priority="19" rank="1"/>
  </conditionalFormatting>
  <conditionalFormatting sqref="M3">
    <cfRule type="top10" dxfId="153" priority="20" rank="1"/>
  </conditionalFormatting>
  <conditionalFormatting sqref="O3">
    <cfRule type="top10" dxfId="152" priority="21" rank="1"/>
  </conditionalFormatting>
  <conditionalFormatting sqref="E4">
    <cfRule type="top10" dxfId="151" priority="9" rank="1"/>
  </conditionalFormatting>
  <conditionalFormatting sqref="E4:P4">
    <cfRule type="cellIs" dxfId="150" priority="8" operator="greaterThanOrEqual">
      <formula>200</formula>
    </cfRule>
  </conditionalFormatting>
  <conditionalFormatting sqref="G4">
    <cfRule type="top10" dxfId="149" priority="10" rank="1"/>
  </conditionalFormatting>
  <conditionalFormatting sqref="I4">
    <cfRule type="top10" dxfId="148" priority="11" rank="1"/>
  </conditionalFormatting>
  <conditionalFormatting sqref="K4">
    <cfRule type="top10" dxfId="147" priority="12" rank="1"/>
  </conditionalFormatting>
  <conditionalFormatting sqref="M4">
    <cfRule type="top10" dxfId="146" priority="13" rank="1"/>
  </conditionalFormatting>
  <conditionalFormatting sqref="O4">
    <cfRule type="top10" dxfId="145" priority="14" rank="1"/>
  </conditionalFormatting>
  <conditionalFormatting sqref="E5">
    <cfRule type="top10" dxfId="144" priority="2" rank="1"/>
  </conditionalFormatting>
  <conditionalFormatting sqref="E5:P5">
    <cfRule type="cellIs" dxfId="143" priority="1" operator="greaterThanOrEqual">
      <formula>200</formula>
    </cfRule>
  </conditionalFormatting>
  <conditionalFormatting sqref="G5">
    <cfRule type="top10" dxfId="142" priority="3" rank="1"/>
  </conditionalFormatting>
  <conditionalFormatting sqref="I5">
    <cfRule type="top10" dxfId="141" priority="4" rank="1"/>
  </conditionalFormatting>
  <conditionalFormatting sqref="K5">
    <cfRule type="top10" dxfId="140" priority="5" rank="1"/>
  </conditionalFormatting>
  <conditionalFormatting sqref="M5">
    <cfRule type="top10" dxfId="139" priority="6" rank="1"/>
  </conditionalFormatting>
  <conditionalFormatting sqref="O5">
    <cfRule type="top10" dxfId="138" priority="7" rank="1"/>
  </conditionalFormatting>
  <hyperlinks>
    <hyperlink ref="X1" location="'Kentucky 2025'!A1" display="Return to Rankings" xr:uid="{E43A862B-FD28-4098-9CAC-EF7FFB430923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8254-92DE-4439-ABB1-A04A911F29E8}">
  <dimension ref="A1:X18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78</v>
      </c>
      <c r="C2" s="3">
        <v>45745</v>
      </c>
      <c r="D2" s="4" t="s">
        <v>56</v>
      </c>
      <c r="E2" s="24">
        <v>187</v>
      </c>
      <c r="F2" s="22">
        <v>1</v>
      </c>
      <c r="G2" s="24">
        <v>184</v>
      </c>
      <c r="H2" s="22">
        <v>1</v>
      </c>
      <c r="I2" s="5">
        <v>179</v>
      </c>
      <c r="J2" s="22">
        <v>0</v>
      </c>
      <c r="K2" s="42">
        <v>180</v>
      </c>
      <c r="L2" s="22">
        <v>1</v>
      </c>
      <c r="M2" s="42"/>
      <c r="N2" s="22"/>
      <c r="O2" s="5"/>
      <c r="P2" s="22"/>
      <c r="Q2" s="6">
        <v>4</v>
      </c>
      <c r="R2" s="6">
        <v>730</v>
      </c>
      <c r="S2" s="7">
        <v>182.5</v>
      </c>
      <c r="T2" s="41">
        <v>3</v>
      </c>
      <c r="U2" s="8">
        <v>3</v>
      </c>
      <c r="V2" s="9">
        <v>185.5</v>
      </c>
    </row>
    <row r="3" spans="1:24" x14ac:dyDescent="0.3">
      <c r="A3" s="1" t="s">
        <v>11</v>
      </c>
      <c r="B3" s="2" t="s">
        <v>78</v>
      </c>
      <c r="C3" s="3">
        <v>45766</v>
      </c>
      <c r="D3" s="4" t="s">
        <v>56</v>
      </c>
      <c r="E3" s="24">
        <v>174</v>
      </c>
      <c r="F3" s="22">
        <v>0</v>
      </c>
      <c r="G3" s="24">
        <v>172</v>
      </c>
      <c r="H3" s="22">
        <v>0</v>
      </c>
      <c r="I3" s="5">
        <v>183</v>
      </c>
      <c r="J3" s="22">
        <v>0</v>
      </c>
      <c r="K3" s="42">
        <v>175</v>
      </c>
      <c r="L3" s="22">
        <v>2</v>
      </c>
      <c r="M3" s="42"/>
      <c r="N3" s="22"/>
      <c r="O3" s="5"/>
      <c r="P3" s="22"/>
      <c r="Q3" s="6">
        <v>4</v>
      </c>
      <c r="R3" s="6">
        <v>704</v>
      </c>
      <c r="S3" s="7">
        <v>176</v>
      </c>
      <c r="T3" s="41">
        <v>2</v>
      </c>
      <c r="U3" s="8">
        <v>2</v>
      </c>
      <c r="V3" s="9">
        <v>178</v>
      </c>
    </row>
    <row r="4" spans="1:24" x14ac:dyDescent="0.3">
      <c r="A4" s="1" t="s">
        <v>11</v>
      </c>
      <c r="B4" s="2" t="s">
        <v>78</v>
      </c>
      <c r="C4" s="3">
        <v>45808</v>
      </c>
      <c r="D4" s="4" t="s">
        <v>56</v>
      </c>
      <c r="E4" s="61">
        <v>190</v>
      </c>
      <c r="F4" s="61">
        <v>0</v>
      </c>
      <c r="G4" s="24">
        <v>184</v>
      </c>
      <c r="H4" s="61">
        <v>0</v>
      </c>
      <c r="I4" s="61">
        <v>177</v>
      </c>
      <c r="J4" s="61">
        <v>2</v>
      </c>
      <c r="K4" s="61">
        <v>188</v>
      </c>
      <c r="L4" s="61">
        <v>2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41">
        <v>4</v>
      </c>
      <c r="U4" s="8">
        <v>2</v>
      </c>
      <c r="V4" s="9">
        <v>181.5</v>
      </c>
    </row>
    <row r="5" spans="1:24" x14ac:dyDescent="0.3">
      <c r="A5" s="1" t="s">
        <v>11</v>
      </c>
      <c r="B5" s="2" t="s">
        <v>78</v>
      </c>
      <c r="C5" s="3">
        <v>45829</v>
      </c>
      <c r="D5" s="4" t="s">
        <v>56</v>
      </c>
      <c r="E5" s="24">
        <v>185</v>
      </c>
      <c r="F5" s="22">
        <v>1</v>
      </c>
      <c r="G5" s="24">
        <v>182</v>
      </c>
      <c r="H5" s="22">
        <v>1</v>
      </c>
      <c r="I5" s="5">
        <v>186</v>
      </c>
      <c r="J5" s="22">
        <v>0</v>
      </c>
      <c r="K5" s="24">
        <v>193</v>
      </c>
      <c r="L5" s="22">
        <v>0</v>
      </c>
      <c r="M5" s="42"/>
      <c r="N5" s="22"/>
      <c r="O5" s="5"/>
      <c r="P5" s="22"/>
      <c r="Q5" s="6">
        <v>4</v>
      </c>
      <c r="R5" s="6">
        <v>746</v>
      </c>
      <c r="S5" s="7">
        <v>186.5</v>
      </c>
      <c r="T5" s="41">
        <v>2</v>
      </c>
      <c r="U5" s="8">
        <v>4</v>
      </c>
      <c r="V5" s="9">
        <v>190.5</v>
      </c>
    </row>
    <row r="6" spans="1:24" x14ac:dyDescent="0.3">
      <c r="A6" s="1" t="s">
        <v>11</v>
      </c>
      <c r="B6" s="2" t="s">
        <v>78</v>
      </c>
      <c r="C6" s="3">
        <v>45857</v>
      </c>
      <c r="D6" s="4" t="s">
        <v>56</v>
      </c>
      <c r="E6" s="5">
        <v>184</v>
      </c>
      <c r="F6" s="22">
        <v>1</v>
      </c>
      <c r="G6" s="24">
        <v>190</v>
      </c>
      <c r="H6" s="22">
        <v>0</v>
      </c>
      <c r="I6" s="5">
        <v>190</v>
      </c>
      <c r="J6" s="22">
        <v>0</v>
      </c>
      <c r="K6" s="5">
        <v>191</v>
      </c>
      <c r="L6" s="22">
        <v>2</v>
      </c>
      <c r="M6" s="5">
        <v>184</v>
      </c>
      <c r="N6" s="22">
        <v>0</v>
      </c>
      <c r="O6" s="5">
        <v>181</v>
      </c>
      <c r="P6" s="22">
        <v>0</v>
      </c>
      <c r="Q6" s="6">
        <v>6</v>
      </c>
      <c r="R6" s="6">
        <v>1120</v>
      </c>
      <c r="S6" s="7">
        <v>186.66666666666666</v>
      </c>
      <c r="T6" s="41">
        <v>3</v>
      </c>
      <c r="U6" s="8">
        <v>4</v>
      </c>
      <c r="V6" s="9">
        <v>190.66666666666666</v>
      </c>
    </row>
    <row r="7" spans="1:24" x14ac:dyDescent="0.3">
      <c r="A7" s="1" t="s">
        <v>11</v>
      </c>
      <c r="B7" s="2" t="s">
        <v>78</v>
      </c>
      <c r="C7" s="3">
        <v>45864</v>
      </c>
      <c r="D7" s="4" t="s">
        <v>56</v>
      </c>
      <c r="E7" s="5">
        <v>187</v>
      </c>
      <c r="F7" s="22">
        <v>1</v>
      </c>
      <c r="G7" s="24">
        <v>194</v>
      </c>
      <c r="H7" s="22">
        <v>4</v>
      </c>
      <c r="I7" s="5">
        <v>193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764</v>
      </c>
      <c r="S7" s="7">
        <v>191</v>
      </c>
      <c r="T7" s="41">
        <v>5</v>
      </c>
      <c r="U7" s="8">
        <v>6</v>
      </c>
      <c r="V7" s="9">
        <v>197</v>
      </c>
    </row>
    <row r="8" spans="1:24" x14ac:dyDescent="0.3">
      <c r="A8" s="1" t="s">
        <v>11</v>
      </c>
      <c r="B8" s="2" t="s">
        <v>78</v>
      </c>
      <c r="C8" s="3">
        <v>45878</v>
      </c>
      <c r="D8" s="4" t="s">
        <v>56</v>
      </c>
      <c r="E8" s="5">
        <v>186</v>
      </c>
      <c r="F8" s="22">
        <v>0</v>
      </c>
      <c r="G8" s="24">
        <v>190</v>
      </c>
      <c r="H8" s="22">
        <v>1</v>
      </c>
      <c r="I8" s="5">
        <v>186</v>
      </c>
      <c r="J8" s="22">
        <v>0</v>
      </c>
      <c r="K8" s="5">
        <v>189</v>
      </c>
      <c r="L8" s="22">
        <v>1</v>
      </c>
      <c r="M8" s="5"/>
      <c r="N8" s="22"/>
      <c r="O8" s="5"/>
      <c r="P8" s="22"/>
      <c r="Q8" s="6">
        <v>4</v>
      </c>
      <c r="R8" s="6">
        <v>751</v>
      </c>
      <c r="S8" s="7">
        <v>187.75</v>
      </c>
      <c r="T8" s="41">
        <v>2</v>
      </c>
      <c r="U8" s="8">
        <v>2</v>
      </c>
      <c r="V8" s="9">
        <v>189.75</v>
      </c>
    </row>
    <row r="9" spans="1:24" x14ac:dyDescent="0.3">
      <c r="A9" s="1" t="s">
        <v>11</v>
      </c>
      <c r="B9" s="2" t="s">
        <v>78</v>
      </c>
      <c r="C9" s="3">
        <v>45885</v>
      </c>
      <c r="D9" s="4" t="s">
        <v>56</v>
      </c>
      <c r="E9" s="5">
        <v>191</v>
      </c>
      <c r="F9" s="22">
        <v>1</v>
      </c>
      <c r="G9" s="24">
        <v>187</v>
      </c>
      <c r="H9" s="22">
        <v>1</v>
      </c>
      <c r="I9" s="5">
        <v>188</v>
      </c>
      <c r="J9" s="22">
        <v>2</v>
      </c>
      <c r="K9" s="5">
        <v>187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41">
        <v>4</v>
      </c>
      <c r="U9" s="8">
        <v>2</v>
      </c>
      <c r="V9" s="9">
        <v>190.25</v>
      </c>
    </row>
    <row r="10" spans="1:24" x14ac:dyDescent="0.3">
      <c r="A10" s="1" t="s">
        <v>11</v>
      </c>
      <c r="B10" s="2" t="s">
        <v>78</v>
      </c>
      <c r="C10" s="3">
        <v>45920</v>
      </c>
      <c r="D10" s="4" t="s">
        <v>56</v>
      </c>
      <c r="E10" s="61">
        <v>187</v>
      </c>
      <c r="F10" s="61">
        <v>0</v>
      </c>
      <c r="G10" s="24">
        <v>190</v>
      </c>
      <c r="H10" s="61">
        <v>0</v>
      </c>
      <c r="I10" s="61">
        <v>190</v>
      </c>
      <c r="J10" s="61">
        <v>0</v>
      </c>
      <c r="K10" s="61">
        <v>191</v>
      </c>
      <c r="L10" s="61">
        <v>2</v>
      </c>
      <c r="M10" s="5"/>
      <c r="N10" s="22"/>
      <c r="O10" s="5"/>
      <c r="P10" s="22"/>
      <c r="Q10" s="6">
        <v>4</v>
      </c>
      <c r="R10" s="6">
        <v>758</v>
      </c>
      <c r="S10" s="7">
        <v>189.5</v>
      </c>
      <c r="T10" s="41">
        <v>2</v>
      </c>
      <c r="U10" s="8">
        <v>2</v>
      </c>
      <c r="V10" s="9">
        <v>191.5</v>
      </c>
    </row>
    <row r="12" spans="1:24" x14ac:dyDescent="0.3">
      <c r="Q12" s="37">
        <f>SUM(Q2:Q11)</f>
        <v>38</v>
      </c>
      <c r="R12" s="37">
        <f>SUM(R2:R11)</f>
        <v>7065</v>
      </c>
      <c r="S12" s="38">
        <f>SUM(R12/Q12)</f>
        <v>185.92105263157896</v>
      </c>
      <c r="T12" s="37">
        <f>SUM(T2:T11)</f>
        <v>27</v>
      </c>
      <c r="U12" s="37">
        <f>SUM(U2:U11)</f>
        <v>27</v>
      </c>
      <c r="V12" s="39">
        <f>SUM(S12+U12)</f>
        <v>212.92105263157896</v>
      </c>
    </row>
    <row r="15" spans="1:24" x14ac:dyDescent="0.3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3">
      <c r="A16" s="1" t="s">
        <v>35</v>
      </c>
      <c r="B16" s="2" t="s">
        <v>78</v>
      </c>
      <c r="C16" s="3">
        <v>45763</v>
      </c>
      <c r="D16" s="4" t="s">
        <v>88</v>
      </c>
      <c r="E16" s="24">
        <v>155</v>
      </c>
      <c r="F16" s="22">
        <v>0</v>
      </c>
      <c r="G16" s="24">
        <v>181</v>
      </c>
      <c r="H16" s="22">
        <v>2</v>
      </c>
      <c r="I16" s="5">
        <v>174</v>
      </c>
      <c r="J16" s="22">
        <v>1</v>
      </c>
      <c r="K16" s="42"/>
      <c r="L16" s="22"/>
      <c r="M16" s="42"/>
      <c r="N16" s="22"/>
      <c r="O16" s="5"/>
      <c r="P16" s="22"/>
      <c r="Q16" s="6">
        <v>3</v>
      </c>
      <c r="R16" s="6">
        <v>510</v>
      </c>
      <c r="S16" s="7">
        <v>170</v>
      </c>
      <c r="T16" s="41">
        <v>3</v>
      </c>
      <c r="U16" s="8">
        <v>5</v>
      </c>
      <c r="V16" s="9">
        <v>175</v>
      </c>
    </row>
    <row r="18" spans="17:22" x14ac:dyDescent="0.3">
      <c r="Q18" s="37">
        <f>SUM(Q16:Q17)</f>
        <v>3</v>
      </c>
      <c r="R18" s="37">
        <f>SUM(R16:R17)</f>
        <v>510</v>
      </c>
      <c r="S18" s="38">
        <f>SUM(R18/Q18)</f>
        <v>170</v>
      </c>
      <c r="T18" s="37">
        <f>SUM(T16:T17)</f>
        <v>3</v>
      </c>
      <c r="U18" s="37">
        <f>SUM(U16:U17)</f>
        <v>5</v>
      </c>
      <c r="V18" s="39">
        <f>SUM(S18+U18)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 B15" name="Range1_2_1_1"/>
    <protectedRange algorithmName="SHA-512" hashValue="ON39YdpmFHfN9f47KpiRvqrKx0V9+erV1CNkpWzYhW/Qyc6aT8rEyCrvauWSYGZK2ia3o7vd3akF07acHAFpOA==" saltValue="yVW9XmDwTqEnmpSGai0KYg==" spinCount="100000" sqref="H10:L10 N10 B10:C10 E10" name="Range1_13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G10 O10 M10" name="Range1_33_1"/>
    <protectedRange algorithmName="SHA-512" hashValue="ON39YdpmFHfN9f47KpiRvqrKx0V9+erV1CNkpWzYhW/Qyc6aT8rEyCrvauWSYGZK2ia3o7vd3akF07acHAFpOA==" saltValue="yVW9XmDwTqEnmpSGai0KYg==" spinCount="100000" sqref="T10" name="Range1_3_5_4"/>
  </protectedRanges>
  <conditionalFormatting sqref="E10:P10">
    <cfRule type="cellIs" dxfId="137" priority="1" operator="greaterThanOrEqual">
      <formula>200</formula>
    </cfRule>
  </conditionalFormatting>
  <conditionalFormatting sqref="E10">
    <cfRule type="top10" dxfId="136" priority="2" rank="1"/>
  </conditionalFormatting>
  <conditionalFormatting sqref="G10">
    <cfRule type="top10" dxfId="135" priority="3" rank="1"/>
  </conditionalFormatting>
  <conditionalFormatting sqref="I10">
    <cfRule type="top10" dxfId="134" priority="4" rank="1"/>
  </conditionalFormatting>
  <conditionalFormatting sqref="K10">
    <cfRule type="top10" dxfId="133" priority="5" rank="1"/>
  </conditionalFormatting>
  <conditionalFormatting sqref="M10">
    <cfRule type="top10" dxfId="132" priority="6" rank="1"/>
  </conditionalFormatting>
  <conditionalFormatting sqref="O10">
    <cfRule type="top10" dxfId="131" priority="7" rank="1"/>
  </conditionalFormatting>
  <hyperlinks>
    <hyperlink ref="X1" location="'Kentucky 2025'!A1" display="Return to Rankings" xr:uid="{DC2F657B-8126-4F65-8CDE-0C8B6B2ACFEA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8794-9582-4E5E-9BD3-443962556D90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3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108</v>
      </c>
      <c r="C2" s="3">
        <v>45773</v>
      </c>
      <c r="D2" s="4" t="s">
        <v>102</v>
      </c>
      <c r="E2" s="24">
        <v>162</v>
      </c>
      <c r="F2" s="22">
        <v>0</v>
      </c>
      <c r="G2" s="24">
        <v>173</v>
      </c>
      <c r="H2" s="22">
        <v>0</v>
      </c>
      <c r="I2" s="5">
        <v>175</v>
      </c>
      <c r="J2" s="22">
        <v>0</v>
      </c>
      <c r="K2" s="42">
        <v>172</v>
      </c>
      <c r="L2" s="22">
        <v>0</v>
      </c>
      <c r="M2" s="42"/>
      <c r="N2" s="22"/>
      <c r="O2" s="5"/>
      <c r="P2" s="22"/>
      <c r="Q2" s="6">
        <v>4</v>
      </c>
      <c r="R2" s="6">
        <v>682</v>
      </c>
      <c r="S2" s="7">
        <v>170.5</v>
      </c>
      <c r="T2" s="41">
        <v>0</v>
      </c>
      <c r="U2" s="8">
        <v>2</v>
      </c>
      <c r="V2" s="9">
        <v>172.5</v>
      </c>
    </row>
    <row r="4" spans="1:24" x14ac:dyDescent="0.3">
      <c r="Q4" s="37">
        <f>SUM(Q2:Q3)</f>
        <v>4</v>
      </c>
      <c r="R4" s="37">
        <f>SUM(R2:R3)</f>
        <v>682</v>
      </c>
      <c r="S4" s="38">
        <f>SUM(R4/Q4)</f>
        <v>170.5</v>
      </c>
      <c r="T4" s="37">
        <f>SUM(T2:T3)</f>
        <v>0</v>
      </c>
      <c r="U4" s="37">
        <f>SUM(U2:U3)</f>
        <v>2</v>
      </c>
      <c r="V4" s="39">
        <f>SUM(S4+U4)</f>
        <v>172.5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35</v>
      </c>
      <c r="B8" s="2" t="s">
        <v>108</v>
      </c>
      <c r="C8" s="3">
        <v>45892</v>
      </c>
      <c r="D8" s="4" t="s">
        <v>102</v>
      </c>
      <c r="E8" s="5">
        <v>153</v>
      </c>
      <c r="F8" s="22">
        <v>0</v>
      </c>
      <c r="G8" s="24">
        <v>180</v>
      </c>
      <c r="H8" s="22">
        <v>1</v>
      </c>
      <c r="I8" s="5">
        <v>168</v>
      </c>
      <c r="J8" s="22">
        <v>0</v>
      </c>
      <c r="K8" s="5">
        <v>166</v>
      </c>
      <c r="L8" s="22">
        <v>0</v>
      </c>
      <c r="M8" s="5"/>
      <c r="N8" s="22"/>
      <c r="O8" s="5"/>
      <c r="P8" s="22"/>
      <c r="Q8" s="6">
        <v>4</v>
      </c>
      <c r="R8" s="6">
        <v>667</v>
      </c>
      <c r="S8" s="7">
        <v>166.75</v>
      </c>
      <c r="T8" s="41">
        <v>1</v>
      </c>
      <c r="U8" s="8">
        <v>2</v>
      </c>
      <c r="V8" s="9">
        <v>168.75</v>
      </c>
    </row>
    <row r="9" spans="1:24" x14ac:dyDescent="0.3">
      <c r="A9" s="1" t="s">
        <v>35</v>
      </c>
      <c r="B9" s="2" t="s">
        <v>108</v>
      </c>
      <c r="C9" s="3">
        <v>45955</v>
      </c>
      <c r="D9" s="4" t="s">
        <v>102</v>
      </c>
      <c r="E9" s="5">
        <v>179</v>
      </c>
      <c r="F9" s="22">
        <v>1</v>
      </c>
      <c r="G9" s="24">
        <v>179</v>
      </c>
      <c r="H9" s="22">
        <v>0</v>
      </c>
      <c r="I9" s="5">
        <v>172</v>
      </c>
      <c r="J9" s="22">
        <v>1</v>
      </c>
      <c r="K9" s="5">
        <v>168</v>
      </c>
      <c r="L9" s="22">
        <v>2</v>
      </c>
      <c r="M9" s="5">
        <v>164</v>
      </c>
      <c r="N9" s="22">
        <v>1</v>
      </c>
      <c r="O9" s="5">
        <v>171</v>
      </c>
      <c r="P9" s="22">
        <v>0</v>
      </c>
      <c r="Q9" s="6">
        <v>6</v>
      </c>
      <c r="R9" s="6">
        <v>1033</v>
      </c>
      <c r="S9" s="7">
        <v>172.16666666666666</v>
      </c>
      <c r="T9" s="41">
        <v>5</v>
      </c>
      <c r="U9" s="8">
        <v>4</v>
      </c>
      <c r="V9" s="9">
        <v>176.16666666666666</v>
      </c>
    </row>
    <row r="11" spans="1:24" x14ac:dyDescent="0.3">
      <c r="Q11" s="37">
        <f>SUM(Q8:Q10)</f>
        <v>10</v>
      </c>
      <c r="R11" s="37">
        <f>SUM(R8:R10)</f>
        <v>1700</v>
      </c>
      <c r="S11" s="38">
        <f>SUM(R11/Q11)</f>
        <v>170</v>
      </c>
      <c r="T11" s="37">
        <f>SUM(T8:T10)</f>
        <v>6</v>
      </c>
      <c r="U11" s="37">
        <f>SUM(U8:U10)</f>
        <v>6</v>
      </c>
      <c r="V11" s="39">
        <f>SUM(S11+U11)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8:P8 B8:C8" name="Range1_33"/>
    <protectedRange algorithmName="SHA-512" hashValue="ON39YdpmFHfN9f47KpiRvqrKx0V9+erV1CNkpWzYhW/Qyc6aT8rEyCrvauWSYGZK2ia3o7vd3akF07acHAFpOA==" saltValue="yVW9XmDwTqEnmpSGai0KYg==" spinCount="100000" sqref="D8" name="Range1_1_33"/>
    <protectedRange algorithmName="SHA-512" hashValue="ON39YdpmFHfN9f47KpiRvqrKx0V9+erV1CNkpWzYhW/Qyc6aT8rEyCrvauWSYGZK2ia3o7vd3akF07acHAFpOA==" saltValue="yVW9XmDwTqEnmpSGai0KYg==" spinCount="100000" sqref="T8" name="Range1_3_5_32"/>
    <protectedRange algorithmName="SHA-512" hashValue="ON39YdpmFHfN9f47KpiRvqrKx0V9+erV1CNkpWzYhW/Qyc6aT8rEyCrvauWSYGZK2ia3o7vd3akF07acHAFpOA==" saltValue="yVW9XmDwTqEnmpSGai0KYg==" spinCount="100000" sqref="E9:P9 B9:C9" name="Range1_16"/>
    <protectedRange algorithmName="SHA-512" hashValue="ON39YdpmFHfN9f47KpiRvqrKx0V9+erV1CNkpWzYhW/Qyc6aT8rEyCrvauWSYGZK2ia3o7vd3akF07acHAFpOA==" saltValue="yVW9XmDwTqEnmpSGai0KYg==" spinCount="100000" sqref="D9" name="Range1_1_10"/>
    <protectedRange algorithmName="SHA-512" hashValue="ON39YdpmFHfN9f47KpiRvqrKx0V9+erV1CNkpWzYhW/Qyc6aT8rEyCrvauWSYGZK2ia3o7vd3akF07acHAFpOA==" saltValue="yVW9XmDwTqEnmpSGai0KYg==" spinCount="100000" sqref="T9" name="Range1_3_5_11"/>
  </protectedRanges>
  <conditionalFormatting sqref="E9">
    <cfRule type="top10" dxfId="130" priority="7" rank="1"/>
  </conditionalFormatting>
  <conditionalFormatting sqref="G9">
    <cfRule type="top10" dxfId="129" priority="6" rank="1"/>
  </conditionalFormatting>
  <conditionalFormatting sqref="I9">
    <cfRule type="top10" dxfId="128" priority="5" rank="1"/>
  </conditionalFormatting>
  <conditionalFormatting sqref="K9">
    <cfRule type="top10" dxfId="127" priority="4" rank="1"/>
  </conditionalFormatting>
  <conditionalFormatting sqref="M9">
    <cfRule type="top10" dxfId="126" priority="3" rank="1"/>
  </conditionalFormatting>
  <conditionalFormatting sqref="O9">
    <cfRule type="top10" dxfId="125" priority="2" rank="1"/>
  </conditionalFormatting>
  <conditionalFormatting sqref="E9:P9">
    <cfRule type="cellIs" dxfId="124" priority="1" operator="greaterThanOrEqual">
      <formula>200</formula>
    </cfRule>
  </conditionalFormatting>
  <hyperlinks>
    <hyperlink ref="X1" location="'Kentucky 2025'!A1" display="Return to Rankings" xr:uid="{5F5D808F-D468-44CA-BAA7-72069C98B20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AF41D9-E998-4AAC-BCC4-52110F221C2E}">
          <x14:formula1>
            <xm:f>'C:\Users\jmfg1\Downloads\[ABRA Club Tournament 10252025 Mt. Sterling Ky. 40353.xlsm]DATA'!#REF!</xm:f>
          </x14:formula1>
          <xm:sqref>B9</xm:sqref>
        </x14:dataValidation>
        <x14:dataValidation type="list" allowBlank="1" showInputMessage="1" showErrorMessage="1" xr:uid="{0292A0B8-B24B-4D1B-BE47-3E95DC2896A5}">
          <x14:formula1>
            <xm:f>'C:\Users\jmfg1\Downloads\[ABRA Club Tournament 10252025 Mt. Sterling Ky. 40353.xlsm]DATA'!#REF!</xm:f>
          </x14:formula1>
          <xm:sqref>D9</xm:sqref>
        </x14:dataValidation>
      </x14:dataValidations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5F5D-9B7A-437B-901F-44B4229A9F2D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86</v>
      </c>
      <c r="C2" s="3">
        <v>45756</v>
      </c>
      <c r="D2" s="4" t="s">
        <v>40</v>
      </c>
      <c r="E2" s="24">
        <v>188</v>
      </c>
      <c r="F2" s="22">
        <v>1</v>
      </c>
      <c r="G2" s="24">
        <v>193</v>
      </c>
      <c r="H2" s="22">
        <v>1</v>
      </c>
      <c r="I2" s="5">
        <v>193</v>
      </c>
      <c r="J2" s="22">
        <v>1</v>
      </c>
      <c r="K2" s="42">
        <v>196</v>
      </c>
      <c r="L2" s="22">
        <v>4</v>
      </c>
      <c r="M2" s="42"/>
      <c r="N2" s="22"/>
      <c r="O2" s="5"/>
      <c r="P2" s="22"/>
      <c r="Q2" s="6">
        <v>4</v>
      </c>
      <c r="R2" s="6">
        <v>770</v>
      </c>
      <c r="S2" s="7">
        <v>192.5</v>
      </c>
      <c r="T2" s="41">
        <v>7</v>
      </c>
      <c r="U2" s="8">
        <v>11</v>
      </c>
      <c r="V2" s="9">
        <v>203.5</v>
      </c>
    </row>
    <row r="3" spans="1:24" x14ac:dyDescent="0.3">
      <c r="A3" s="1" t="s">
        <v>35</v>
      </c>
      <c r="B3" s="2" t="s">
        <v>86</v>
      </c>
      <c r="C3" s="3">
        <v>45763</v>
      </c>
      <c r="D3" s="4" t="s">
        <v>40</v>
      </c>
      <c r="E3" s="24">
        <v>189</v>
      </c>
      <c r="F3" s="22">
        <v>1</v>
      </c>
      <c r="G3" s="24">
        <v>188</v>
      </c>
      <c r="H3" s="22">
        <v>1</v>
      </c>
      <c r="I3" s="5">
        <v>195</v>
      </c>
      <c r="J3" s="22">
        <v>2</v>
      </c>
      <c r="K3" s="42">
        <v>191</v>
      </c>
      <c r="L3" s="22"/>
      <c r="M3" s="42"/>
      <c r="N3" s="22"/>
      <c r="O3" s="5"/>
      <c r="P3" s="22"/>
      <c r="Q3" s="6">
        <v>4</v>
      </c>
      <c r="R3" s="6">
        <v>763</v>
      </c>
      <c r="S3" s="7">
        <v>190.75</v>
      </c>
      <c r="T3" s="41">
        <v>4</v>
      </c>
      <c r="U3" s="8">
        <v>11</v>
      </c>
      <c r="V3" s="9">
        <v>201.75</v>
      </c>
    </row>
    <row r="4" spans="1:24" x14ac:dyDescent="0.3">
      <c r="A4" s="1" t="s">
        <v>35</v>
      </c>
      <c r="B4" s="2" t="s">
        <v>86</v>
      </c>
      <c r="C4" s="3">
        <v>45812</v>
      </c>
      <c r="D4" s="4" t="s">
        <v>40</v>
      </c>
      <c r="E4" s="5">
        <v>192</v>
      </c>
      <c r="F4" s="22">
        <v>2</v>
      </c>
      <c r="G4" s="24">
        <v>194</v>
      </c>
      <c r="H4" s="22"/>
      <c r="I4" s="5">
        <v>195</v>
      </c>
      <c r="J4" s="22">
        <v>7</v>
      </c>
      <c r="K4" s="5">
        <v>193</v>
      </c>
      <c r="L4" s="22">
        <v>2</v>
      </c>
      <c r="M4" s="5"/>
      <c r="N4" s="22"/>
      <c r="O4" s="5"/>
      <c r="P4" s="22"/>
      <c r="Q4" s="6">
        <v>4</v>
      </c>
      <c r="R4" s="6">
        <v>774</v>
      </c>
      <c r="S4" s="7">
        <v>193.5</v>
      </c>
      <c r="T4" s="41">
        <v>11</v>
      </c>
      <c r="U4" s="8">
        <v>13</v>
      </c>
      <c r="V4" s="9">
        <v>206.5</v>
      </c>
    </row>
    <row r="5" spans="1:24" x14ac:dyDescent="0.3">
      <c r="A5" s="1" t="s">
        <v>35</v>
      </c>
      <c r="B5" s="2" t="s">
        <v>86</v>
      </c>
      <c r="C5" s="3">
        <v>45815</v>
      </c>
      <c r="D5" s="4" t="s">
        <v>40</v>
      </c>
      <c r="E5" s="5">
        <v>195</v>
      </c>
      <c r="F5" s="22">
        <v>4</v>
      </c>
      <c r="G5" s="24">
        <v>197</v>
      </c>
      <c r="H5" s="22">
        <v>4</v>
      </c>
      <c r="I5" s="5">
        <v>198</v>
      </c>
      <c r="J5" s="22">
        <v>3</v>
      </c>
      <c r="K5" s="5">
        <v>196</v>
      </c>
      <c r="L5" s="22">
        <v>4</v>
      </c>
      <c r="M5" s="5"/>
      <c r="N5" s="22"/>
      <c r="O5" s="5"/>
      <c r="P5" s="22"/>
      <c r="Q5" s="6">
        <v>4</v>
      </c>
      <c r="R5" s="6">
        <v>786</v>
      </c>
      <c r="S5" s="7">
        <v>196.5</v>
      </c>
      <c r="T5" s="41">
        <v>15</v>
      </c>
      <c r="U5" s="8">
        <v>13</v>
      </c>
      <c r="V5" s="9">
        <v>209.5</v>
      </c>
    </row>
    <row r="6" spans="1:24" x14ac:dyDescent="0.3">
      <c r="A6" s="1" t="s">
        <v>35</v>
      </c>
      <c r="B6" s="2" t="s">
        <v>86</v>
      </c>
      <c r="C6" s="3">
        <v>45840</v>
      </c>
      <c r="D6" s="4" t="s">
        <v>40</v>
      </c>
      <c r="E6" s="24">
        <v>193</v>
      </c>
      <c r="F6" s="22">
        <v>1</v>
      </c>
      <c r="G6" s="24">
        <v>193</v>
      </c>
      <c r="H6" s="22">
        <v>1</v>
      </c>
      <c r="I6" s="5">
        <v>190</v>
      </c>
      <c r="J6" s="22">
        <v>2</v>
      </c>
      <c r="K6" s="42">
        <v>194</v>
      </c>
      <c r="L6" s="22">
        <v>1</v>
      </c>
      <c r="M6" s="42"/>
      <c r="N6" s="22"/>
      <c r="O6" s="5"/>
      <c r="P6" s="22"/>
      <c r="Q6" s="6">
        <v>4</v>
      </c>
      <c r="R6" s="6">
        <v>770</v>
      </c>
      <c r="S6" s="7">
        <v>192.5</v>
      </c>
      <c r="T6" s="41">
        <v>5</v>
      </c>
      <c r="U6" s="8">
        <v>11</v>
      </c>
      <c r="V6" s="9">
        <v>203.5</v>
      </c>
    </row>
    <row r="7" spans="1:24" x14ac:dyDescent="0.3">
      <c r="A7" s="1" t="s">
        <v>35</v>
      </c>
      <c r="B7" s="2" t="s">
        <v>86</v>
      </c>
      <c r="C7" s="3">
        <v>45847</v>
      </c>
      <c r="D7" s="4" t="s">
        <v>40</v>
      </c>
      <c r="E7" s="5">
        <v>196</v>
      </c>
      <c r="F7" s="22"/>
      <c r="G7" s="24">
        <v>195</v>
      </c>
      <c r="H7" s="22">
        <v>3</v>
      </c>
      <c r="I7" s="5">
        <v>193</v>
      </c>
      <c r="J7" s="22">
        <v>2</v>
      </c>
      <c r="K7" s="5">
        <v>196</v>
      </c>
      <c r="L7" s="22"/>
      <c r="M7" s="5"/>
      <c r="N7" s="22"/>
      <c r="O7" s="5"/>
      <c r="P7" s="22"/>
      <c r="Q7" s="6">
        <v>4</v>
      </c>
      <c r="R7" s="6">
        <v>780</v>
      </c>
      <c r="S7" s="7">
        <v>195</v>
      </c>
      <c r="T7" s="41">
        <v>5</v>
      </c>
      <c r="U7" s="8">
        <v>13</v>
      </c>
      <c r="V7" s="9">
        <v>208</v>
      </c>
    </row>
    <row r="8" spans="1:24" x14ac:dyDescent="0.3">
      <c r="A8" s="1" t="s">
        <v>35</v>
      </c>
      <c r="B8" s="2" t="s">
        <v>86</v>
      </c>
      <c r="C8" s="3">
        <v>45861</v>
      </c>
      <c r="D8" s="4" t="s">
        <v>70</v>
      </c>
      <c r="E8" s="5">
        <v>189</v>
      </c>
      <c r="F8" s="22">
        <v>2</v>
      </c>
      <c r="G8" s="24">
        <v>195</v>
      </c>
      <c r="H8" s="22">
        <v>2</v>
      </c>
      <c r="I8" s="5">
        <v>194</v>
      </c>
      <c r="J8" s="22">
        <v>3</v>
      </c>
      <c r="K8" s="5">
        <v>196</v>
      </c>
      <c r="L8" s="22">
        <v>1</v>
      </c>
      <c r="M8" s="5"/>
      <c r="N8" s="22"/>
      <c r="O8" s="5"/>
      <c r="P8" s="22"/>
      <c r="Q8" s="6">
        <v>4</v>
      </c>
      <c r="R8" s="6">
        <v>774</v>
      </c>
      <c r="S8" s="7">
        <v>193.5</v>
      </c>
      <c r="T8" s="41">
        <v>8</v>
      </c>
      <c r="U8" s="8">
        <v>13</v>
      </c>
      <c r="V8" s="9">
        <v>206.5</v>
      </c>
    </row>
    <row r="9" spans="1:24" ht="15" customHeight="1" x14ac:dyDescent="0.3">
      <c r="A9" s="1" t="s">
        <v>35</v>
      </c>
      <c r="B9" s="2" t="s">
        <v>86</v>
      </c>
      <c r="C9" s="3">
        <v>45864</v>
      </c>
      <c r="D9" s="4" t="s">
        <v>102</v>
      </c>
      <c r="E9" s="5">
        <v>197</v>
      </c>
      <c r="F9" s="22">
        <v>1</v>
      </c>
      <c r="G9" s="24">
        <v>195</v>
      </c>
      <c r="H9" s="22">
        <v>4</v>
      </c>
      <c r="I9" s="5">
        <v>196</v>
      </c>
      <c r="J9" s="22">
        <v>2</v>
      </c>
      <c r="K9" s="5">
        <v>192</v>
      </c>
      <c r="L9" s="22">
        <v>1</v>
      </c>
      <c r="M9" s="5"/>
      <c r="N9" s="22"/>
      <c r="O9" s="5"/>
      <c r="P9" s="22"/>
      <c r="Q9" s="6">
        <v>4</v>
      </c>
      <c r="R9" s="6">
        <v>780</v>
      </c>
      <c r="S9" s="7">
        <v>195</v>
      </c>
      <c r="T9" s="41">
        <v>8</v>
      </c>
      <c r="U9" s="8">
        <v>13</v>
      </c>
      <c r="V9" s="9">
        <v>208</v>
      </c>
    </row>
    <row r="10" spans="1:24" x14ac:dyDescent="0.3">
      <c r="A10" s="1" t="s">
        <v>35</v>
      </c>
      <c r="B10" s="2" t="s">
        <v>86</v>
      </c>
      <c r="C10" s="3">
        <v>45868</v>
      </c>
      <c r="D10" s="4" t="s">
        <v>40</v>
      </c>
      <c r="E10" s="5">
        <v>193</v>
      </c>
      <c r="F10" s="22"/>
      <c r="G10" s="24">
        <v>195</v>
      </c>
      <c r="H10" s="22">
        <v>3</v>
      </c>
      <c r="I10" s="5">
        <v>194</v>
      </c>
      <c r="J10" s="22">
        <v>2</v>
      </c>
      <c r="K10" s="5">
        <v>193</v>
      </c>
      <c r="L10" s="22">
        <v>1</v>
      </c>
      <c r="M10" s="5"/>
      <c r="N10" s="22"/>
      <c r="O10" s="5"/>
      <c r="P10" s="22"/>
      <c r="Q10" s="6">
        <v>4</v>
      </c>
      <c r="R10" s="6">
        <v>775</v>
      </c>
      <c r="S10" s="7">
        <v>193.75</v>
      </c>
      <c r="T10" s="41">
        <v>6</v>
      </c>
      <c r="U10" s="8">
        <v>13</v>
      </c>
      <c r="V10" s="9">
        <v>206.75</v>
      </c>
    </row>
    <row r="11" spans="1:24" x14ac:dyDescent="0.3">
      <c r="A11" s="1" t="s">
        <v>35</v>
      </c>
      <c r="B11" s="2" t="s">
        <v>86</v>
      </c>
      <c r="C11" s="3">
        <v>45875</v>
      </c>
      <c r="D11" s="4" t="s">
        <v>40</v>
      </c>
      <c r="E11" s="24">
        <v>197</v>
      </c>
      <c r="F11" s="22">
        <v>3</v>
      </c>
      <c r="G11" s="24">
        <v>194</v>
      </c>
      <c r="H11" s="22">
        <v>2</v>
      </c>
      <c r="I11" s="5">
        <v>194</v>
      </c>
      <c r="J11" s="22">
        <v>2</v>
      </c>
      <c r="K11" s="42">
        <v>194</v>
      </c>
      <c r="L11" s="22">
        <v>1</v>
      </c>
      <c r="M11" s="42"/>
      <c r="N11" s="22"/>
      <c r="O11" s="5"/>
      <c r="P11" s="22"/>
      <c r="Q11" s="6">
        <v>4</v>
      </c>
      <c r="R11" s="6">
        <v>779</v>
      </c>
      <c r="S11" s="7">
        <v>194.75</v>
      </c>
      <c r="T11" s="41">
        <v>8</v>
      </c>
      <c r="U11" s="8">
        <v>13</v>
      </c>
      <c r="V11" s="9">
        <v>207.75</v>
      </c>
    </row>
    <row r="12" spans="1:24" x14ac:dyDescent="0.3">
      <c r="A12" s="1" t="s">
        <v>35</v>
      </c>
      <c r="B12" s="2" t="s">
        <v>86</v>
      </c>
      <c r="C12" s="3">
        <v>45879</v>
      </c>
      <c r="D12" s="4" t="s">
        <v>40</v>
      </c>
      <c r="E12" s="24">
        <v>194</v>
      </c>
      <c r="F12" s="22">
        <v>2</v>
      </c>
      <c r="G12" s="24">
        <v>195</v>
      </c>
      <c r="H12" s="22">
        <v>2</v>
      </c>
      <c r="I12" s="5">
        <v>193</v>
      </c>
      <c r="J12" s="22">
        <v>3</v>
      </c>
      <c r="K12" s="5">
        <v>193</v>
      </c>
      <c r="L12" s="22">
        <v>3</v>
      </c>
      <c r="M12" s="5">
        <v>195</v>
      </c>
      <c r="N12" s="22">
        <v>3</v>
      </c>
      <c r="O12" s="5">
        <v>195</v>
      </c>
      <c r="P12" s="22">
        <v>2</v>
      </c>
      <c r="Q12" s="6">
        <v>6</v>
      </c>
      <c r="R12" s="6">
        <v>1165</v>
      </c>
      <c r="S12" s="7">
        <v>194.16666666666666</v>
      </c>
      <c r="T12" s="41">
        <v>15</v>
      </c>
      <c r="U12" s="8">
        <v>18</v>
      </c>
      <c r="V12" s="9">
        <v>212.16666666666666</v>
      </c>
    </row>
    <row r="13" spans="1:24" x14ac:dyDescent="0.3">
      <c r="A13" s="88" t="s">
        <v>35</v>
      </c>
      <c r="B13" s="89" t="s">
        <v>86</v>
      </c>
      <c r="C13" s="90">
        <v>45907</v>
      </c>
      <c r="D13" s="91" t="s">
        <v>40</v>
      </c>
      <c r="E13" s="98">
        <v>194</v>
      </c>
      <c r="F13" s="93">
        <v>2</v>
      </c>
      <c r="G13" s="98">
        <v>193</v>
      </c>
      <c r="H13" s="93">
        <v>3</v>
      </c>
      <c r="I13" s="92">
        <v>195.001</v>
      </c>
      <c r="J13" s="93">
        <v>4</v>
      </c>
      <c r="K13" s="92">
        <v>192</v>
      </c>
      <c r="L13" s="93">
        <v>2</v>
      </c>
      <c r="M13" s="92">
        <v>193</v>
      </c>
      <c r="N13" s="93">
        <v>4</v>
      </c>
      <c r="O13" s="92">
        <v>195.001</v>
      </c>
      <c r="P13" s="93">
        <v>2</v>
      </c>
      <c r="Q13" s="94">
        <v>6</v>
      </c>
      <c r="R13" s="94">
        <v>1162.002</v>
      </c>
      <c r="S13" s="95">
        <v>193.667</v>
      </c>
      <c r="T13" s="37">
        <v>17</v>
      </c>
      <c r="U13" s="96">
        <v>22</v>
      </c>
      <c r="V13" s="97">
        <v>215.667</v>
      </c>
    </row>
    <row r="15" spans="1:24" x14ac:dyDescent="0.3">
      <c r="Q15" s="37">
        <f>SUM(Q2:Q14)</f>
        <v>52</v>
      </c>
      <c r="R15" s="37">
        <f>SUM(R2:R14)</f>
        <v>10078.002</v>
      </c>
      <c r="S15" s="38">
        <f>SUM(R15/Q15)</f>
        <v>193.80773076923077</v>
      </c>
      <c r="T15" s="37">
        <f>SUM(T2:T14)</f>
        <v>109</v>
      </c>
      <c r="U15" s="37">
        <f>SUM(U2:U14)</f>
        <v>164</v>
      </c>
      <c r="V15" s="39">
        <f>SUM(S15+U15)</f>
        <v>357.80773076923077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C9" name="Range1_22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sqref="E11:P11 B11:C11" name="Range1_27"/>
    <protectedRange sqref="D11" name="Range1_1_28"/>
    <protectedRange sqref="T11" name="Range1_3_5_26"/>
    <protectedRange sqref="E13:P13 B13:C13" name="Range1_10_2"/>
    <protectedRange sqref="D13" name="Range1_1_7_2"/>
    <protectedRange sqref="T13" name="Range1_3_5_6_1"/>
  </protectedRanges>
  <conditionalFormatting sqref="L11:P11">
    <cfRule type="cellIs" dxfId="123" priority="8" operator="greaterThanOrEqual">
      <formula>200</formula>
    </cfRule>
  </conditionalFormatting>
  <conditionalFormatting sqref="M11">
    <cfRule type="top10" dxfId="122" priority="10" rank="1"/>
  </conditionalFormatting>
  <conditionalFormatting sqref="O11">
    <cfRule type="top10" dxfId="121" priority="9" rank="1"/>
  </conditionalFormatting>
  <conditionalFormatting sqref="E13">
    <cfRule type="top10" dxfId="120" priority="7" rank="1"/>
  </conditionalFormatting>
  <conditionalFormatting sqref="G13">
    <cfRule type="top10" dxfId="119" priority="6" rank="1"/>
  </conditionalFormatting>
  <conditionalFormatting sqref="I13">
    <cfRule type="top10" dxfId="118" priority="5" rank="1"/>
  </conditionalFormatting>
  <conditionalFormatting sqref="K13">
    <cfRule type="top10" dxfId="117" priority="4" rank="1"/>
  </conditionalFormatting>
  <conditionalFormatting sqref="M13">
    <cfRule type="top10" dxfId="116" priority="3" rank="1"/>
  </conditionalFormatting>
  <conditionalFormatting sqref="O13">
    <cfRule type="top10" dxfId="115" priority="2" rank="1"/>
  </conditionalFormatting>
  <conditionalFormatting sqref="E13:P13">
    <cfRule type="cellIs" dxfId="114" priority="1" operator="greaterThanOrEqual">
      <formula>200</formula>
    </cfRule>
  </conditionalFormatting>
  <hyperlinks>
    <hyperlink ref="X1" location="'Kentucky 2025'!A1" display="Return to Rankings" xr:uid="{CF380406-0B37-4187-85B0-3E84F3B1FF22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2C17-CB8C-4889-AAE1-30197DF2F64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174</v>
      </c>
      <c r="C2" s="3">
        <v>45879</v>
      </c>
      <c r="D2" s="4" t="s">
        <v>40</v>
      </c>
      <c r="E2" s="24">
        <v>185</v>
      </c>
      <c r="F2" s="22">
        <v>0</v>
      </c>
      <c r="G2" s="24">
        <v>188</v>
      </c>
      <c r="H2" s="22">
        <v>2</v>
      </c>
      <c r="I2" s="5">
        <v>188</v>
      </c>
      <c r="J2" s="22">
        <v>1</v>
      </c>
      <c r="K2" s="24">
        <v>190</v>
      </c>
      <c r="L2" s="22"/>
      <c r="M2" s="42">
        <v>186</v>
      </c>
      <c r="N2" s="22">
        <v>2</v>
      </c>
      <c r="O2" s="5">
        <v>193</v>
      </c>
      <c r="P2" s="22">
        <v>1</v>
      </c>
      <c r="Q2" s="6">
        <v>6</v>
      </c>
      <c r="R2" s="6">
        <v>1130</v>
      </c>
      <c r="S2" s="7">
        <v>188.33333333333334</v>
      </c>
      <c r="T2" s="41">
        <v>6</v>
      </c>
      <c r="U2" s="8">
        <v>4</v>
      </c>
      <c r="V2" s="9">
        <v>192.33333333333334</v>
      </c>
    </row>
    <row r="4" spans="1:24" x14ac:dyDescent="0.3">
      <c r="Q4" s="37">
        <f>SUM(Q2:Q3)</f>
        <v>6</v>
      </c>
      <c r="R4" s="37">
        <f>SUM(R2:R3)</f>
        <v>1130</v>
      </c>
      <c r="S4" s="38">
        <f>SUM(R4/Q4)</f>
        <v>188.33333333333334</v>
      </c>
      <c r="T4" s="37">
        <f>SUM(T2:T3)</f>
        <v>6</v>
      </c>
      <c r="U4" s="37">
        <f>SUM(U2:U3)</f>
        <v>4</v>
      </c>
      <c r="V4" s="3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D36724D-29CE-4033-A1D5-932003B9511F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4948-806F-42A7-82F2-A7FD12FE2B36}">
  <dimension ref="A1:X2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58</v>
      </c>
      <c r="C2" s="3">
        <v>45731</v>
      </c>
      <c r="D2" s="4" t="s">
        <v>56</v>
      </c>
      <c r="E2" s="50">
        <v>192</v>
      </c>
      <c r="F2" s="49">
        <v>1</v>
      </c>
      <c r="G2" s="50">
        <v>188</v>
      </c>
      <c r="H2" s="49">
        <v>0</v>
      </c>
      <c r="I2" s="50">
        <v>186</v>
      </c>
      <c r="J2" s="49">
        <v>0</v>
      </c>
      <c r="K2" s="50">
        <v>184</v>
      </c>
      <c r="L2" s="49">
        <v>1</v>
      </c>
      <c r="M2" s="46"/>
      <c r="N2" s="46"/>
      <c r="O2" s="46"/>
      <c r="P2" s="46"/>
      <c r="Q2" s="6">
        <v>4</v>
      </c>
      <c r="R2" s="6">
        <v>750</v>
      </c>
      <c r="S2" s="7">
        <v>187.5</v>
      </c>
      <c r="T2" s="41">
        <v>2</v>
      </c>
      <c r="U2" s="8">
        <v>11</v>
      </c>
      <c r="V2" s="9">
        <v>198.5</v>
      </c>
    </row>
    <row r="3" spans="1:24" x14ac:dyDescent="0.3">
      <c r="A3" s="1" t="s">
        <v>35</v>
      </c>
      <c r="B3" s="2" t="s">
        <v>58</v>
      </c>
      <c r="C3" s="3">
        <v>45745</v>
      </c>
      <c r="D3" s="4" t="s">
        <v>56</v>
      </c>
      <c r="E3" s="5">
        <v>191</v>
      </c>
      <c r="F3" s="22">
        <v>0</v>
      </c>
      <c r="G3" s="24">
        <v>193</v>
      </c>
      <c r="H3" s="22">
        <v>3</v>
      </c>
      <c r="I3" s="5">
        <v>192</v>
      </c>
      <c r="J3" s="22">
        <v>2</v>
      </c>
      <c r="K3" s="5">
        <v>193.001</v>
      </c>
      <c r="L3" s="22">
        <v>3</v>
      </c>
      <c r="M3" s="5"/>
      <c r="N3" s="22"/>
      <c r="O3" s="5"/>
      <c r="P3" s="22"/>
      <c r="Q3" s="6">
        <v>4</v>
      </c>
      <c r="R3" s="6">
        <v>769.00099999999998</v>
      </c>
      <c r="S3" s="7">
        <v>192.25024999999999</v>
      </c>
      <c r="T3" s="41">
        <v>8</v>
      </c>
      <c r="U3" s="8">
        <v>13</v>
      </c>
      <c r="V3" s="9">
        <v>205.25024999999999</v>
      </c>
    </row>
    <row r="4" spans="1:24" x14ac:dyDescent="0.3">
      <c r="A4" s="1" t="s">
        <v>35</v>
      </c>
      <c r="B4" s="2" t="s">
        <v>58</v>
      </c>
      <c r="C4" s="3">
        <v>45829</v>
      </c>
      <c r="D4" s="4" t="s">
        <v>56</v>
      </c>
      <c r="E4" s="24">
        <v>193</v>
      </c>
      <c r="F4" s="22">
        <v>1</v>
      </c>
      <c r="G4" s="24">
        <v>192</v>
      </c>
      <c r="H4" s="22">
        <v>3</v>
      </c>
      <c r="I4" s="5">
        <v>191</v>
      </c>
      <c r="J4" s="22">
        <v>0</v>
      </c>
      <c r="K4" s="42">
        <v>190</v>
      </c>
      <c r="L4" s="22">
        <v>2</v>
      </c>
      <c r="M4" s="42"/>
      <c r="N4" s="22"/>
      <c r="O4" s="5"/>
      <c r="P4" s="22"/>
      <c r="Q4" s="6">
        <v>4</v>
      </c>
      <c r="R4" s="6">
        <v>766</v>
      </c>
      <c r="S4" s="7">
        <v>191.5</v>
      </c>
      <c r="T4" s="41">
        <v>6</v>
      </c>
      <c r="U4" s="8">
        <v>9</v>
      </c>
      <c r="V4" s="9">
        <v>200.5</v>
      </c>
    </row>
    <row r="5" spans="1:24" x14ac:dyDescent="0.3">
      <c r="A5" s="1" t="s">
        <v>35</v>
      </c>
      <c r="B5" s="2" t="s">
        <v>58</v>
      </c>
      <c r="C5" s="3">
        <v>45879</v>
      </c>
      <c r="D5" s="4" t="s">
        <v>40</v>
      </c>
      <c r="E5" s="24">
        <v>189</v>
      </c>
      <c r="F5" s="22">
        <v>3</v>
      </c>
      <c r="G5" s="24">
        <v>194</v>
      </c>
      <c r="H5" s="22"/>
      <c r="I5" s="5">
        <v>189</v>
      </c>
      <c r="J5" s="22">
        <v>1</v>
      </c>
      <c r="K5" s="5">
        <v>166</v>
      </c>
      <c r="L5" s="22">
        <v>8</v>
      </c>
      <c r="M5" s="5">
        <v>194</v>
      </c>
      <c r="N5" s="22">
        <v>2</v>
      </c>
      <c r="O5" s="5">
        <v>195</v>
      </c>
      <c r="P5" s="22"/>
      <c r="Q5" s="6">
        <v>6</v>
      </c>
      <c r="R5" s="6">
        <v>1127</v>
      </c>
      <c r="S5" s="7">
        <v>187.83333333333334</v>
      </c>
      <c r="T5" s="41">
        <v>14</v>
      </c>
      <c r="U5" s="8">
        <v>4</v>
      </c>
      <c r="V5" s="9">
        <v>191.83333333333334</v>
      </c>
    </row>
    <row r="6" spans="1:24" x14ac:dyDescent="0.3">
      <c r="A6" s="1" t="s">
        <v>35</v>
      </c>
      <c r="B6" s="2" t="s">
        <v>58</v>
      </c>
      <c r="C6" s="3">
        <v>45885</v>
      </c>
      <c r="D6" s="4" t="s">
        <v>56</v>
      </c>
      <c r="E6" s="24">
        <v>190.001</v>
      </c>
      <c r="F6" s="22">
        <v>2</v>
      </c>
      <c r="G6" s="24">
        <v>190</v>
      </c>
      <c r="H6" s="22">
        <v>2</v>
      </c>
      <c r="I6" s="5">
        <v>196</v>
      </c>
      <c r="J6" s="22">
        <v>2</v>
      </c>
      <c r="K6" s="42">
        <v>193</v>
      </c>
      <c r="L6" s="22">
        <v>1</v>
      </c>
      <c r="M6" s="42"/>
      <c r="N6" s="22"/>
      <c r="O6" s="5"/>
      <c r="P6" s="22"/>
      <c r="Q6" s="6">
        <v>4</v>
      </c>
      <c r="R6" s="6">
        <v>769.00099999999998</v>
      </c>
      <c r="S6" s="7">
        <v>192.25024999999999</v>
      </c>
      <c r="T6" s="41">
        <v>7</v>
      </c>
      <c r="U6" s="8">
        <v>11</v>
      </c>
      <c r="V6" s="9">
        <v>203.25024999999999</v>
      </c>
    </row>
    <row r="7" spans="1:24" x14ac:dyDescent="0.3">
      <c r="A7" s="1" t="s">
        <v>35</v>
      </c>
      <c r="B7" s="2" t="s">
        <v>58</v>
      </c>
      <c r="C7" s="3">
        <v>45907</v>
      </c>
      <c r="D7" s="4" t="s">
        <v>40</v>
      </c>
      <c r="E7" s="24">
        <v>188</v>
      </c>
      <c r="F7" s="22">
        <v>4</v>
      </c>
      <c r="G7" s="24">
        <v>195</v>
      </c>
      <c r="H7" s="22"/>
      <c r="I7" s="5">
        <v>190</v>
      </c>
      <c r="J7" s="22">
        <v>2</v>
      </c>
      <c r="K7" s="5">
        <v>190</v>
      </c>
      <c r="L7" s="22">
        <v>4</v>
      </c>
      <c r="M7" s="5">
        <v>190</v>
      </c>
      <c r="N7" s="22">
        <v>2</v>
      </c>
      <c r="O7" s="5">
        <v>191</v>
      </c>
      <c r="P7" s="22">
        <v>1</v>
      </c>
      <c r="Q7" s="6">
        <v>6</v>
      </c>
      <c r="R7" s="6">
        <v>1144</v>
      </c>
      <c r="S7" s="7">
        <v>190.66666666666666</v>
      </c>
      <c r="T7" s="41">
        <v>13</v>
      </c>
      <c r="U7" s="8">
        <v>10</v>
      </c>
      <c r="V7" s="9">
        <v>200.66666666666666</v>
      </c>
    </row>
    <row r="9" spans="1:24" x14ac:dyDescent="0.3">
      <c r="Q9" s="37">
        <f>SUM(Q2:Q8)</f>
        <v>28</v>
      </c>
      <c r="R9" s="37">
        <f>SUM(R2:R8)</f>
        <v>5325.0020000000004</v>
      </c>
      <c r="S9" s="38">
        <f>SUM(R9/Q9)</f>
        <v>190.17864285714288</v>
      </c>
      <c r="T9" s="37">
        <f>SUM(T2:T8)</f>
        <v>50</v>
      </c>
      <c r="U9" s="37">
        <f>SUM(U2:U8)</f>
        <v>58</v>
      </c>
      <c r="V9" s="39">
        <f>SUM(S9+U9)</f>
        <v>248.17864285714288</v>
      </c>
    </row>
    <row r="12" spans="1:24" x14ac:dyDescent="0.3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3">
      <c r="A13" s="1" t="s">
        <v>15</v>
      </c>
      <c r="B13" s="2" t="s">
        <v>58</v>
      </c>
      <c r="C13" s="3">
        <v>45857</v>
      </c>
      <c r="D13" s="4" t="s">
        <v>56</v>
      </c>
      <c r="E13" s="5">
        <v>195</v>
      </c>
      <c r="F13" s="22">
        <v>2</v>
      </c>
      <c r="G13" s="5">
        <v>190</v>
      </c>
      <c r="H13" s="22">
        <v>1</v>
      </c>
      <c r="I13" s="5">
        <v>0</v>
      </c>
      <c r="J13" s="22">
        <v>0</v>
      </c>
      <c r="K13" s="5">
        <v>0</v>
      </c>
      <c r="L13" s="22">
        <v>0</v>
      </c>
      <c r="M13" s="5">
        <v>0</v>
      </c>
      <c r="N13" s="22">
        <v>0</v>
      </c>
      <c r="O13" s="5">
        <v>0</v>
      </c>
      <c r="P13" s="22">
        <v>0</v>
      </c>
      <c r="Q13" s="6">
        <v>6</v>
      </c>
      <c r="R13" s="6">
        <v>385</v>
      </c>
      <c r="S13" s="7">
        <v>64.166666666666671</v>
      </c>
      <c r="T13" s="41">
        <v>3</v>
      </c>
      <c r="U13" s="8">
        <v>4</v>
      </c>
      <c r="V13" s="9">
        <v>68.166666666666671</v>
      </c>
    </row>
    <row r="15" spans="1:24" x14ac:dyDescent="0.3">
      <c r="Q15" s="37">
        <f>SUM(Q13:Q14)</f>
        <v>6</v>
      </c>
      <c r="R15" s="37">
        <f>SUM(R13:R14)</f>
        <v>385</v>
      </c>
      <c r="S15" s="38">
        <f>SUM(R15/Q15)</f>
        <v>64.166666666666671</v>
      </c>
      <c r="T15" s="37">
        <f>SUM(T13:T14)</f>
        <v>3</v>
      </c>
      <c r="U15" s="37">
        <f>SUM(U13:U14)</f>
        <v>4</v>
      </c>
      <c r="V15" s="39">
        <f>SUM(S15+U15)</f>
        <v>68.166666666666671</v>
      </c>
    </row>
    <row r="18" spans="1:22" x14ac:dyDescent="0.3">
      <c r="A18" s="25" t="s">
        <v>1</v>
      </c>
      <c r="B18" s="26" t="s">
        <v>2</v>
      </c>
      <c r="C18" s="27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3">
      <c r="A19" s="1" t="s">
        <v>37</v>
      </c>
      <c r="B19" s="2" t="s">
        <v>58</v>
      </c>
      <c r="C19" s="3">
        <v>45879</v>
      </c>
      <c r="D19" s="4" t="s">
        <v>40</v>
      </c>
      <c r="E19" s="5">
        <v>194</v>
      </c>
      <c r="F19" s="22">
        <v>1</v>
      </c>
      <c r="G19" s="5">
        <v>196</v>
      </c>
      <c r="H19" s="22">
        <v>1</v>
      </c>
      <c r="I19" s="5">
        <v>191</v>
      </c>
      <c r="J19" s="22">
        <v>3</v>
      </c>
      <c r="K19" s="5">
        <v>193</v>
      </c>
      <c r="L19" s="22">
        <v>1</v>
      </c>
      <c r="M19" s="5">
        <v>193</v>
      </c>
      <c r="N19" s="22">
        <v>1</v>
      </c>
      <c r="O19" s="5">
        <v>196</v>
      </c>
      <c r="P19" s="22">
        <v>3</v>
      </c>
      <c r="Q19" s="6">
        <v>6</v>
      </c>
      <c r="R19" s="6">
        <v>1163</v>
      </c>
      <c r="S19" s="7">
        <v>193.83333333333334</v>
      </c>
      <c r="T19" s="41">
        <v>10</v>
      </c>
      <c r="U19" s="8">
        <v>16</v>
      </c>
      <c r="V19" s="9">
        <v>209.83333333333334</v>
      </c>
    </row>
    <row r="20" spans="1:22" x14ac:dyDescent="0.3">
      <c r="A20" s="1" t="s">
        <v>37</v>
      </c>
      <c r="B20" s="2" t="s">
        <v>58</v>
      </c>
      <c r="C20" s="3">
        <v>45907</v>
      </c>
      <c r="D20" s="4" t="s">
        <v>40</v>
      </c>
      <c r="E20" s="5">
        <v>192</v>
      </c>
      <c r="F20" s="22">
        <v>2</v>
      </c>
      <c r="G20" s="5">
        <v>196</v>
      </c>
      <c r="H20" s="22">
        <v>3</v>
      </c>
      <c r="I20" s="5">
        <v>196</v>
      </c>
      <c r="J20" s="22">
        <v>2</v>
      </c>
      <c r="K20" s="5">
        <v>193</v>
      </c>
      <c r="L20" s="22">
        <v>1</v>
      </c>
      <c r="M20" s="5">
        <v>188</v>
      </c>
      <c r="N20" s="22">
        <v>1</v>
      </c>
      <c r="O20" s="5">
        <v>198</v>
      </c>
      <c r="P20" s="22">
        <v>2</v>
      </c>
      <c r="Q20" s="6">
        <v>6</v>
      </c>
      <c r="R20" s="6">
        <v>1163</v>
      </c>
      <c r="S20" s="7">
        <v>193.83333333333334</v>
      </c>
      <c r="T20" s="41">
        <v>11</v>
      </c>
      <c r="U20" s="8">
        <v>10</v>
      </c>
      <c r="V20" s="9">
        <v>203.83333333333334</v>
      </c>
    </row>
    <row r="22" spans="1:22" x14ac:dyDescent="0.3">
      <c r="Q22" s="37">
        <f>SUM(Q19:Q21)</f>
        <v>12</v>
      </c>
      <c r="R22" s="37">
        <f>SUM(R19:R21)</f>
        <v>2326</v>
      </c>
      <c r="S22" s="38">
        <f>SUM(R22/Q22)</f>
        <v>193.83333333333334</v>
      </c>
      <c r="T22" s="37">
        <f>SUM(T19:T21)</f>
        <v>21</v>
      </c>
      <c r="U22" s="37">
        <f>SUM(U19:U21)</f>
        <v>26</v>
      </c>
      <c r="V22" s="39">
        <f>SUM(S22+U22)</f>
        <v>219.83333333333334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2 B18" name="Range1_2_1_1"/>
    <protectedRange sqref="B2" name="Range1"/>
    <protectedRange sqref="D2" name="Range1_1"/>
    <protectedRange sqref="B20:C20" name="Range1_11_1"/>
    <protectedRange sqref="D20" name="Range1_1_12_2"/>
    <protectedRange sqref="T20" name="Range1_3_5_7_2"/>
    <protectedRange sqref="E7:P7 B7:C7" name="Range1_10_2"/>
    <protectedRange sqref="D7" name="Range1_1_7_2"/>
    <protectedRange sqref="T7" name="Range1_3_5_6_1"/>
  </protectedRanges>
  <conditionalFormatting sqref="G20">
    <cfRule type="top10" dxfId="113" priority="14" rank="1"/>
  </conditionalFormatting>
  <conditionalFormatting sqref="I20">
    <cfRule type="top10" dxfId="112" priority="13" rank="1"/>
  </conditionalFormatting>
  <conditionalFormatting sqref="E20">
    <cfRule type="top10" dxfId="111" priority="12" rank="1"/>
  </conditionalFormatting>
  <conditionalFormatting sqref="M20">
    <cfRule type="top10" dxfId="110" priority="11" rank="1"/>
  </conditionalFormatting>
  <conditionalFormatting sqref="O20">
    <cfRule type="top10" dxfId="109" priority="10" rank="1"/>
  </conditionalFormatting>
  <conditionalFormatting sqref="E20:O20">
    <cfRule type="cellIs" dxfId="108" priority="9" operator="greaterThanOrEqual">
      <formula>200</formula>
    </cfRule>
  </conditionalFormatting>
  <conditionalFormatting sqref="K20">
    <cfRule type="top10" dxfId="107" priority="8" rank="1"/>
  </conditionalFormatting>
  <conditionalFormatting sqref="E7">
    <cfRule type="top10" dxfId="106" priority="7" rank="1"/>
  </conditionalFormatting>
  <conditionalFormatting sqref="G7">
    <cfRule type="top10" dxfId="105" priority="6" rank="1"/>
  </conditionalFormatting>
  <conditionalFormatting sqref="I7">
    <cfRule type="top10" dxfId="104" priority="5" rank="1"/>
  </conditionalFormatting>
  <conditionalFormatting sqref="K7">
    <cfRule type="top10" dxfId="103" priority="4" rank="1"/>
  </conditionalFormatting>
  <conditionalFormatting sqref="M7">
    <cfRule type="top10" dxfId="102" priority="3" rank="1"/>
  </conditionalFormatting>
  <conditionalFormatting sqref="O7">
    <cfRule type="top10" dxfId="101" priority="2" rank="1"/>
  </conditionalFormatting>
  <conditionalFormatting sqref="E7:P7">
    <cfRule type="cellIs" dxfId="100" priority="1" operator="greaterThanOrEqual">
      <formula>200</formula>
    </cfRule>
  </conditionalFormatting>
  <hyperlinks>
    <hyperlink ref="X1" location="'Kentucky 2025'!A1" display="Return to Rankings" xr:uid="{1F87B196-D24F-4A94-8931-1E138364CF6D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F6DC-1B52-47F2-A427-C8CE3CD333A9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171</v>
      </c>
      <c r="C2" s="3">
        <v>45879</v>
      </c>
      <c r="D2" s="4" t="s">
        <v>40</v>
      </c>
      <c r="E2" s="5">
        <v>195</v>
      </c>
      <c r="F2" s="22">
        <v>2</v>
      </c>
      <c r="G2" s="24">
        <v>196</v>
      </c>
      <c r="H2" s="22">
        <v>1</v>
      </c>
      <c r="I2" s="5">
        <v>195</v>
      </c>
      <c r="J2" s="22">
        <v>7</v>
      </c>
      <c r="K2" s="5">
        <v>194</v>
      </c>
      <c r="L2" s="22">
        <v>1</v>
      </c>
      <c r="M2" s="5">
        <v>194</v>
      </c>
      <c r="N2" s="22">
        <v>2</v>
      </c>
      <c r="O2" s="5">
        <v>198</v>
      </c>
      <c r="P2" s="22">
        <v>2</v>
      </c>
      <c r="Q2" s="6">
        <v>6</v>
      </c>
      <c r="R2" s="6">
        <v>1172</v>
      </c>
      <c r="S2" s="7">
        <v>195.33333333333334</v>
      </c>
      <c r="T2" s="41">
        <v>15</v>
      </c>
      <c r="U2" s="8">
        <v>8</v>
      </c>
      <c r="V2" s="9">
        <v>203.33333333333334</v>
      </c>
    </row>
    <row r="3" spans="1:24" x14ac:dyDescent="0.3">
      <c r="A3" s="88" t="s">
        <v>11</v>
      </c>
      <c r="B3" s="89" t="s">
        <v>171</v>
      </c>
      <c r="C3" s="90">
        <v>45907</v>
      </c>
      <c r="D3" s="91" t="s">
        <v>40</v>
      </c>
      <c r="E3" s="92">
        <v>196</v>
      </c>
      <c r="F3" s="93">
        <v>1</v>
      </c>
      <c r="G3" s="98">
        <v>197</v>
      </c>
      <c r="H3" s="93">
        <v>2</v>
      </c>
      <c r="I3" s="92">
        <v>185</v>
      </c>
      <c r="J3" s="93">
        <v>2</v>
      </c>
      <c r="K3" s="92">
        <v>196</v>
      </c>
      <c r="L3" s="93">
        <v>4</v>
      </c>
      <c r="M3" s="92">
        <v>192</v>
      </c>
      <c r="N3" s="93">
        <v>1</v>
      </c>
      <c r="O3" s="92">
        <v>193</v>
      </c>
      <c r="P3" s="93">
        <v>1</v>
      </c>
      <c r="Q3" s="94">
        <v>6</v>
      </c>
      <c r="R3" s="94">
        <v>1159</v>
      </c>
      <c r="S3" s="95">
        <v>193.16666666666666</v>
      </c>
      <c r="T3" s="37">
        <v>11</v>
      </c>
      <c r="U3" s="96">
        <v>4</v>
      </c>
      <c r="V3" s="97">
        <v>197.16666666666666</v>
      </c>
    </row>
    <row r="5" spans="1:24" x14ac:dyDescent="0.3">
      <c r="Q5" s="37">
        <f>SUM(Q2:Q4)</f>
        <v>12</v>
      </c>
      <c r="R5" s="37">
        <f>SUM(R2:R4)</f>
        <v>2331</v>
      </c>
      <c r="S5" s="38">
        <f>SUM(R5/Q5)</f>
        <v>194.25</v>
      </c>
      <c r="T5" s="37">
        <f>SUM(T2:T4)</f>
        <v>26</v>
      </c>
      <c r="U5" s="37">
        <f>SUM(U2:U4)</f>
        <v>12</v>
      </c>
      <c r="V5" s="39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 B3:C3 H3:L3 N3:O3" name="Range1_9_2"/>
    <protectedRange sqref="D3" name="Range1_1_6_1"/>
    <protectedRange sqref="T3" name="Range1_3_5_5_1"/>
  </protectedRanges>
  <conditionalFormatting sqref="E3">
    <cfRule type="top10" dxfId="99" priority="7" rank="1"/>
  </conditionalFormatting>
  <conditionalFormatting sqref="G3">
    <cfRule type="top10" dxfId="98" priority="6" rank="1"/>
  </conditionalFormatting>
  <conditionalFormatting sqref="I3">
    <cfRule type="top10" dxfId="97" priority="5" rank="1"/>
  </conditionalFormatting>
  <conditionalFormatting sqref="K3">
    <cfRule type="top10" dxfId="96" priority="4" rank="1"/>
  </conditionalFormatting>
  <conditionalFormatting sqref="M3">
    <cfRule type="top10" dxfId="95" priority="3" rank="1"/>
  </conditionalFormatting>
  <conditionalFormatting sqref="O3">
    <cfRule type="top10" dxfId="94" priority="2" rank="1"/>
  </conditionalFormatting>
  <conditionalFormatting sqref="E3:P3">
    <cfRule type="cellIs" dxfId="93" priority="1" operator="greaterThanOrEqual">
      <formula>200</formula>
    </cfRule>
  </conditionalFormatting>
  <hyperlinks>
    <hyperlink ref="X1" location="'Kentucky 2025'!A1" display="Return to Rankings" xr:uid="{0CC665F1-CBF5-4D5C-8967-6772D925B840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8667-30FC-417C-85F1-C7676309E99A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133</v>
      </c>
      <c r="C2" s="3">
        <v>45808</v>
      </c>
      <c r="D2" s="4" t="s">
        <v>56</v>
      </c>
      <c r="E2" s="61">
        <v>149</v>
      </c>
      <c r="F2" s="61">
        <v>0</v>
      </c>
      <c r="G2" s="24">
        <v>159</v>
      </c>
      <c r="H2" s="61">
        <v>0</v>
      </c>
      <c r="I2" s="61">
        <v>137</v>
      </c>
      <c r="J2" s="61">
        <v>0</v>
      </c>
      <c r="K2" s="61">
        <v>168</v>
      </c>
      <c r="L2" s="61">
        <v>1</v>
      </c>
      <c r="M2" s="5"/>
      <c r="N2" s="22"/>
      <c r="O2" s="5"/>
      <c r="P2" s="22"/>
      <c r="Q2" s="6">
        <v>4</v>
      </c>
      <c r="R2" s="6">
        <v>613</v>
      </c>
      <c r="S2" s="7">
        <v>153.25</v>
      </c>
      <c r="T2" s="41">
        <v>1</v>
      </c>
      <c r="U2" s="8">
        <v>2</v>
      </c>
      <c r="V2" s="9">
        <v>155.25</v>
      </c>
    </row>
    <row r="3" spans="1:24" x14ac:dyDescent="0.3">
      <c r="A3" s="1" t="s">
        <v>35</v>
      </c>
      <c r="B3" s="2" t="s">
        <v>133</v>
      </c>
      <c r="C3" s="3">
        <v>45829</v>
      </c>
      <c r="D3" s="4" t="s">
        <v>56</v>
      </c>
      <c r="E3" s="24">
        <v>174</v>
      </c>
      <c r="F3" s="22">
        <v>1</v>
      </c>
      <c r="G3" s="24">
        <v>169</v>
      </c>
      <c r="H3" s="22">
        <v>0</v>
      </c>
      <c r="I3" s="5">
        <v>168</v>
      </c>
      <c r="J3" s="22">
        <v>1</v>
      </c>
      <c r="K3" s="42">
        <v>168</v>
      </c>
      <c r="L3" s="22">
        <v>1</v>
      </c>
      <c r="M3" s="42"/>
      <c r="N3" s="22"/>
      <c r="O3" s="5"/>
      <c r="P3" s="22"/>
      <c r="Q3" s="6">
        <v>4</v>
      </c>
      <c r="R3" s="6">
        <v>679</v>
      </c>
      <c r="S3" s="7">
        <v>169.75</v>
      </c>
      <c r="T3" s="41">
        <v>3</v>
      </c>
      <c r="U3" s="8">
        <v>2</v>
      </c>
      <c r="V3" s="9">
        <v>171.75</v>
      </c>
    </row>
    <row r="5" spans="1:24" x14ac:dyDescent="0.3">
      <c r="Q5" s="37">
        <f>SUM(Q2:Q4)</f>
        <v>8</v>
      </c>
      <c r="R5" s="37">
        <f>SUM(R2:R4)</f>
        <v>1292</v>
      </c>
      <c r="S5" s="38">
        <f>SUM(R5/Q5)</f>
        <v>161.5</v>
      </c>
      <c r="T5" s="37">
        <f>SUM(T2:T4)</f>
        <v>4</v>
      </c>
      <c r="U5" s="37">
        <f>SUM(U2:U4)</f>
        <v>4</v>
      </c>
      <c r="V5" s="39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6A55F4E-70B6-4DF8-AC65-D92BB0642C01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FB65-4DFE-4FEE-B4A1-DF7F35FAC400}">
  <dimension ref="A1:X6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49</v>
      </c>
      <c r="C2" s="3">
        <v>45700</v>
      </c>
      <c r="D2" s="4" t="s">
        <v>40</v>
      </c>
      <c r="E2" s="24">
        <v>182</v>
      </c>
      <c r="F2" s="22"/>
      <c r="G2" s="24">
        <v>184</v>
      </c>
      <c r="H2" s="22">
        <v>1</v>
      </c>
      <c r="I2" s="5">
        <v>175</v>
      </c>
      <c r="J2" s="22"/>
      <c r="K2" s="42">
        <v>179</v>
      </c>
      <c r="L2" s="22"/>
      <c r="M2" s="42"/>
      <c r="N2" s="22"/>
      <c r="O2" s="5"/>
      <c r="P2" s="22"/>
      <c r="Q2" s="6">
        <v>4</v>
      </c>
      <c r="R2" s="6">
        <v>720</v>
      </c>
      <c r="S2" s="7">
        <v>180</v>
      </c>
      <c r="T2" s="41">
        <v>1</v>
      </c>
      <c r="U2" s="8">
        <v>4</v>
      </c>
      <c r="V2" s="9">
        <v>184</v>
      </c>
    </row>
    <row r="3" spans="1:24" x14ac:dyDescent="0.3">
      <c r="A3" s="1" t="s">
        <v>35</v>
      </c>
      <c r="B3" s="2" t="s">
        <v>49</v>
      </c>
      <c r="C3" s="3">
        <v>45707</v>
      </c>
      <c r="D3" s="4" t="s">
        <v>40</v>
      </c>
      <c r="E3" s="5">
        <v>170</v>
      </c>
      <c r="F3" s="22"/>
      <c r="G3" s="24">
        <v>161</v>
      </c>
      <c r="H3" s="22"/>
      <c r="I3" s="5">
        <v>166</v>
      </c>
      <c r="J3" s="22"/>
      <c r="K3" s="5">
        <v>176</v>
      </c>
      <c r="L3" s="22">
        <v>1</v>
      </c>
      <c r="M3" s="5"/>
      <c r="N3" s="22"/>
      <c r="O3" s="5"/>
      <c r="P3" s="22"/>
      <c r="Q3" s="6">
        <v>4</v>
      </c>
      <c r="R3" s="6">
        <v>673</v>
      </c>
      <c r="S3" s="7">
        <v>168.25</v>
      </c>
      <c r="T3" s="41">
        <v>1</v>
      </c>
      <c r="U3" s="8">
        <v>4</v>
      </c>
      <c r="V3" s="9">
        <v>172.25</v>
      </c>
    </row>
    <row r="4" spans="1:24" x14ac:dyDescent="0.3">
      <c r="A4" s="1" t="s">
        <v>35</v>
      </c>
      <c r="B4" s="2" t="s">
        <v>49</v>
      </c>
      <c r="C4" s="3">
        <v>45721</v>
      </c>
      <c r="D4" s="4" t="s">
        <v>40</v>
      </c>
      <c r="E4" s="5">
        <v>166</v>
      </c>
      <c r="F4" s="22">
        <v>0</v>
      </c>
      <c r="G4" s="24">
        <v>169</v>
      </c>
      <c r="H4" s="22">
        <v>0</v>
      </c>
      <c r="I4" s="5">
        <v>177</v>
      </c>
      <c r="J4" s="22">
        <v>1</v>
      </c>
      <c r="K4" s="5">
        <v>174</v>
      </c>
      <c r="L4" s="22"/>
      <c r="M4" s="5"/>
      <c r="N4" s="22"/>
      <c r="O4" s="5"/>
      <c r="P4" s="22"/>
      <c r="Q4" s="6">
        <v>4</v>
      </c>
      <c r="R4" s="6">
        <v>686</v>
      </c>
      <c r="S4" s="7">
        <v>171.5</v>
      </c>
      <c r="T4" s="41">
        <v>1</v>
      </c>
      <c r="U4" s="8">
        <v>2</v>
      </c>
      <c r="V4" s="9">
        <v>173.5</v>
      </c>
    </row>
    <row r="6" spans="1:24" x14ac:dyDescent="0.3">
      <c r="Q6" s="37">
        <f>SUM(Q2:Q5)</f>
        <v>12</v>
      </c>
      <c r="R6" s="37">
        <f>SUM(R2:R5)</f>
        <v>2079</v>
      </c>
      <c r="S6" s="38">
        <f>SUM(R6/Q6)</f>
        <v>173.25</v>
      </c>
      <c r="T6" s="37">
        <f>SUM(T2:T5)</f>
        <v>3</v>
      </c>
      <c r="U6" s="37">
        <f>SUM(U2:U5)</f>
        <v>10</v>
      </c>
      <c r="V6" s="39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J2 B2:C2 L2:P2" name="Range1_3"/>
    <protectedRange sqref="D2" name="Range1_1_2"/>
    <protectedRange sqref="K2" name="Range1_3_1"/>
    <protectedRange sqref="T2" name="Range1_3_5_2_1"/>
  </protectedRanges>
  <conditionalFormatting sqref="L2:P4">
    <cfRule type="cellIs" dxfId="92" priority="1" operator="greaterThanOrEqual">
      <formula>193</formula>
    </cfRule>
  </conditionalFormatting>
  <conditionalFormatting sqref="M2:M4">
    <cfRule type="top10" dxfId="91" priority="3" rank="1"/>
  </conditionalFormatting>
  <conditionalFormatting sqref="O2:O4">
    <cfRule type="top10" dxfId="90" priority="2" rank="1"/>
  </conditionalFormatting>
  <hyperlinks>
    <hyperlink ref="X1" location="'Kentucky 2025'!A1" display="Return to Rankings" xr:uid="{267E85B1-CBAA-4440-85DD-CB8483C1988C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DF3E-F2AE-4B8E-962D-28B3E0DFF92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140</v>
      </c>
      <c r="C2" s="3">
        <v>45829</v>
      </c>
      <c r="D2" s="4" t="s">
        <v>56</v>
      </c>
      <c r="E2" s="5">
        <v>179</v>
      </c>
      <c r="F2" s="22">
        <v>1</v>
      </c>
      <c r="G2" s="5">
        <v>173</v>
      </c>
      <c r="H2" s="22">
        <v>0</v>
      </c>
      <c r="I2" s="5">
        <v>185</v>
      </c>
      <c r="J2" s="22">
        <v>2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723</v>
      </c>
      <c r="S2" s="7">
        <v>180.75</v>
      </c>
      <c r="T2" s="41">
        <v>4</v>
      </c>
      <c r="U2" s="8">
        <v>9</v>
      </c>
      <c r="V2" s="9">
        <v>189.75</v>
      </c>
    </row>
    <row r="4" spans="1:24" x14ac:dyDescent="0.3">
      <c r="Q4" s="37">
        <f>SUM(Q2:Q3)</f>
        <v>4</v>
      </c>
      <c r="R4" s="37">
        <f>SUM(R2:R3)</f>
        <v>723</v>
      </c>
      <c r="S4" s="38">
        <f>SUM(R4/Q4)</f>
        <v>180.75</v>
      </c>
      <c r="T4" s="37">
        <f>SUM(T2:T3)</f>
        <v>4</v>
      </c>
      <c r="U4" s="37">
        <f>SUM(U2:U3)</f>
        <v>9</v>
      </c>
      <c r="V4" s="39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A26AC807-DB1F-4221-98F5-35B4241C8754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4348-C836-4CD3-BCBD-3D1921D45DC9}">
  <dimension ref="A1:X6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44</v>
      </c>
      <c r="C2" s="3">
        <v>45696</v>
      </c>
      <c r="D2" s="4" t="s">
        <v>40</v>
      </c>
      <c r="E2" s="5">
        <v>192</v>
      </c>
      <c r="F2" s="22">
        <v>3</v>
      </c>
      <c r="G2" s="5">
        <v>193</v>
      </c>
      <c r="H2" s="22">
        <v>0</v>
      </c>
      <c r="I2" s="5">
        <v>196</v>
      </c>
      <c r="J2" s="22">
        <v>2</v>
      </c>
      <c r="K2" s="5">
        <v>195</v>
      </c>
      <c r="L2" s="22">
        <v>3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41">
        <v>8</v>
      </c>
      <c r="U2" s="8">
        <v>4</v>
      </c>
      <c r="V2" s="9">
        <v>198</v>
      </c>
    </row>
    <row r="3" spans="1:24" x14ac:dyDescent="0.3">
      <c r="A3" s="1" t="s">
        <v>15</v>
      </c>
      <c r="B3" s="2" t="s">
        <v>44</v>
      </c>
      <c r="C3" s="3">
        <v>45728</v>
      </c>
      <c r="D3" s="4" t="s">
        <v>40</v>
      </c>
      <c r="E3" s="5">
        <v>190</v>
      </c>
      <c r="F3" s="22"/>
      <c r="G3" s="5">
        <v>191</v>
      </c>
      <c r="H3" s="22">
        <v>2</v>
      </c>
      <c r="I3" s="5">
        <v>197</v>
      </c>
      <c r="J3" s="22">
        <v>1</v>
      </c>
      <c r="K3" s="5">
        <v>196</v>
      </c>
      <c r="L3" s="22">
        <v>4</v>
      </c>
      <c r="M3" s="5"/>
      <c r="N3" s="22"/>
      <c r="O3" s="5"/>
      <c r="P3" s="22"/>
      <c r="Q3" s="6">
        <v>4</v>
      </c>
      <c r="R3" s="6">
        <v>774</v>
      </c>
      <c r="S3" s="7">
        <v>193.5</v>
      </c>
      <c r="T3" s="41">
        <v>7</v>
      </c>
      <c r="U3" s="8">
        <v>9</v>
      </c>
      <c r="V3" s="9">
        <v>202.5</v>
      </c>
    </row>
    <row r="4" spans="1:24" x14ac:dyDescent="0.3">
      <c r="A4" s="1" t="s">
        <v>15</v>
      </c>
      <c r="B4" s="2" t="s">
        <v>44</v>
      </c>
      <c r="C4" s="3">
        <v>45756</v>
      </c>
      <c r="D4" s="4" t="s">
        <v>40</v>
      </c>
      <c r="E4" s="5">
        <v>195</v>
      </c>
      <c r="F4" s="22">
        <v>2</v>
      </c>
      <c r="G4" s="5">
        <v>196</v>
      </c>
      <c r="H4" s="22">
        <v>2</v>
      </c>
      <c r="I4" s="5">
        <v>196</v>
      </c>
      <c r="J4" s="22">
        <v>3</v>
      </c>
      <c r="K4" s="5">
        <v>196</v>
      </c>
      <c r="L4" s="22">
        <v>2</v>
      </c>
      <c r="M4" s="5"/>
      <c r="N4" s="22"/>
      <c r="O4" s="5"/>
      <c r="P4" s="22"/>
      <c r="Q4" s="6">
        <v>4</v>
      </c>
      <c r="R4" s="6">
        <v>783</v>
      </c>
      <c r="S4" s="7">
        <v>195.75</v>
      </c>
      <c r="T4" s="41">
        <v>9</v>
      </c>
      <c r="U4" s="8">
        <v>3</v>
      </c>
      <c r="V4" s="9">
        <v>198.75</v>
      </c>
    </row>
    <row r="6" spans="1:24" x14ac:dyDescent="0.3">
      <c r="Q6" s="37">
        <f>SUM(Q2:Q5)</f>
        <v>12</v>
      </c>
      <c r="R6" s="37">
        <f>SUM(R2:R5)</f>
        <v>2333</v>
      </c>
      <c r="S6" s="38">
        <f>SUM(R6/Q6)</f>
        <v>194.41666666666666</v>
      </c>
      <c r="T6" s="37">
        <f>SUM(T2:T5)</f>
        <v>24</v>
      </c>
      <c r="U6" s="37">
        <f>SUM(U2:U5)</f>
        <v>16</v>
      </c>
      <c r="V6" s="3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Kentucky 2025'!A1" display="Return to Rankings" xr:uid="{05ECDD4A-2C6A-4BE1-B005-4564265DE01F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E651-60BD-4266-B6A0-5515D73119C7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104</v>
      </c>
      <c r="C2" s="3">
        <v>45773</v>
      </c>
      <c r="D2" s="4" t="s">
        <v>102</v>
      </c>
      <c r="E2" s="5">
        <v>194</v>
      </c>
      <c r="F2" s="22">
        <v>2</v>
      </c>
      <c r="G2" s="5">
        <v>196</v>
      </c>
      <c r="H2" s="22">
        <v>2</v>
      </c>
      <c r="I2" s="81">
        <v>200</v>
      </c>
      <c r="J2" s="22">
        <v>3</v>
      </c>
      <c r="K2" s="81">
        <v>200.001</v>
      </c>
      <c r="L2" s="22">
        <v>7</v>
      </c>
      <c r="M2" s="5"/>
      <c r="N2" s="22"/>
      <c r="O2" s="5"/>
      <c r="P2" s="22"/>
      <c r="Q2" s="6">
        <v>4</v>
      </c>
      <c r="R2" s="6">
        <v>790.00099999999998</v>
      </c>
      <c r="S2" s="7">
        <v>197.50024999999999</v>
      </c>
      <c r="T2" s="41">
        <v>14</v>
      </c>
      <c r="U2" s="8">
        <v>9</v>
      </c>
      <c r="V2" s="9">
        <v>206.50024999999999</v>
      </c>
    </row>
    <row r="3" spans="1:24" x14ac:dyDescent="0.3">
      <c r="A3" s="1" t="s">
        <v>15</v>
      </c>
      <c r="B3" s="2" t="s">
        <v>119</v>
      </c>
      <c r="C3" s="3">
        <v>45787</v>
      </c>
      <c r="D3" s="4" t="s">
        <v>40</v>
      </c>
      <c r="E3" s="5">
        <v>196</v>
      </c>
      <c r="F3" s="22">
        <v>2</v>
      </c>
      <c r="G3" s="5">
        <v>192</v>
      </c>
      <c r="H3" s="22">
        <v>1</v>
      </c>
      <c r="I3" s="5">
        <v>191</v>
      </c>
      <c r="J3" s="22">
        <v>1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775</v>
      </c>
      <c r="S3" s="7">
        <v>193.75</v>
      </c>
      <c r="T3" s="41">
        <v>7</v>
      </c>
      <c r="U3" s="8">
        <v>4</v>
      </c>
      <c r="V3" s="9">
        <v>197.75</v>
      </c>
    </row>
    <row r="4" spans="1:24" ht="15" customHeight="1" x14ac:dyDescent="0.3">
      <c r="A4" s="1" t="s">
        <v>15</v>
      </c>
      <c r="B4" s="2" t="s">
        <v>104</v>
      </c>
      <c r="C4" s="3">
        <v>45801</v>
      </c>
      <c r="D4" s="4" t="s">
        <v>102</v>
      </c>
      <c r="E4" s="5">
        <v>194</v>
      </c>
      <c r="F4" s="22">
        <v>2</v>
      </c>
      <c r="G4" s="5">
        <v>199</v>
      </c>
      <c r="H4" s="22">
        <v>3</v>
      </c>
      <c r="I4" s="5">
        <v>197</v>
      </c>
      <c r="J4" s="22">
        <v>4</v>
      </c>
      <c r="K4" s="5">
        <v>195</v>
      </c>
      <c r="L4" s="22">
        <v>0</v>
      </c>
      <c r="M4" s="5"/>
      <c r="N4" s="22"/>
      <c r="O4" s="5"/>
      <c r="P4" s="22"/>
      <c r="Q4" s="6">
        <v>4</v>
      </c>
      <c r="R4" s="6">
        <v>785</v>
      </c>
      <c r="S4" s="7">
        <v>196.25</v>
      </c>
      <c r="T4" s="41">
        <v>9</v>
      </c>
      <c r="U4" s="8">
        <v>4</v>
      </c>
      <c r="V4" s="9">
        <v>200.25</v>
      </c>
    </row>
    <row r="5" spans="1:24" x14ac:dyDescent="0.3">
      <c r="A5" s="1" t="s">
        <v>15</v>
      </c>
      <c r="B5" s="2" t="s">
        <v>119</v>
      </c>
      <c r="C5" s="3">
        <v>45809</v>
      </c>
      <c r="D5" s="4" t="s">
        <v>70</v>
      </c>
      <c r="E5" s="5">
        <v>197</v>
      </c>
      <c r="F5" s="22">
        <v>6</v>
      </c>
      <c r="G5" s="5">
        <v>197</v>
      </c>
      <c r="H5" s="22">
        <v>5</v>
      </c>
      <c r="I5" s="81">
        <v>200</v>
      </c>
      <c r="J5" s="22">
        <v>0</v>
      </c>
      <c r="K5" s="5">
        <v>197</v>
      </c>
      <c r="L5" s="22">
        <v>2</v>
      </c>
      <c r="M5" s="5"/>
      <c r="N5" s="22"/>
      <c r="O5" s="5"/>
      <c r="P5" s="22"/>
      <c r="Q5" s="6">
        <v>4</v>
      </c>
      <c r="R5" s="6">
        <v>791</v>
      </c>
      <c r="S5" s="7">
        <v>197.75</v>
      </c>
      <c r="T5" s="41">
        <v>13</v>
      </c>
      <c r="U5" s="8">
        <v>7</v>
      </c>
      <c r="V5" s="9">
        <v>204.75</v>
      </c>
    </row>
    <row r="6" spans="1:24" x14ac:dyDescent="0.3">
      <c r="A6" s="1" t="s">
        <v>15</v>
      </c>
      <c r="B6" s="2" t="s">
        <v>119</v>
      </c>
      <c r="C6" s="3">
        <v>45815</v>
      </c>
      <c r="D6" s="4" t="s">
        <v>40</v>
      </c>
      <c r="E6" s="5">
        <v>199</v>
      </c>
      <c r="F6" s="22">
        <v>6</v>
      </c>
      <c r="G6" s="81">
        <v>200.001</v>
      </c>
      <c r="H6" s="22">
        <v>6</v>
      </c>
      <c r="I6" s="5">
        <v>197</v>
      </c>
      <c r="J6" s="22">
        <v>5</v>
      </c>
      <c r="K6" s="5">
        <v>199</v>
      </c>
      <c r="L6" s="22">
        <v>5</v>
      </c>
      <c r="M6" s="5"/>
      <c r="N6" s="22"/>
      <c r="O6" s="5"/>
      <c r="P6" s="22"/>
      <c r="Q6" s="6">
        <v>4</v>
      </c>
      <c r="R6" s="6">
        <v>795.00099999999998</v>
      </c>
      <c r="S6" s="7">
        <v>198.75024999999999</v>
      </c>
      <c r="T6" s="41">
        <v>22</v>
      </c>
      <c r="U6" s="8">
        <v>9</v>
      </c>
      <c r="V6" s="9">
        <v>207.75024999999999</v>
      </c>
    </row>
    <row r="7" spans="1:24" x14ac:dyDescent="0.3">
      <c r="A7" s="1" t="s">
        <v>15</v>
      </c>
      <c r="B7" s="2" t="s">
        <v>104</v>
      </c>
      <c r="C7" s="3">
        <v>45844</v>
      </c>
      <c r="D7" s="4" t="s">
        <v>70</v>
      </c>
      <c r="E7" s="5">
        <v>199</v>
      </c>
      <c r="F7" s="22">
        <v>3</v>
      </c>
      <c r="G7" s="5">
        <v>195</v>
      </c>
      <c r="H7" s="22">
        <v>5</v>
      </c>
      <c r="I7" s="5">
        <v>197</v>
      </c>
      <c r="J7" s="22">
        <v>4</v>
      </c>
      <c r="K7" s="5">
        <v>195</v>
      </c>
      <c r="L7" s="22">
        <v>2</v>
      </c>
      <c r="M7" s="5">
        <v>196</v>
      </c>
      <c r="N7" s="22">
        <v>4</v>
      </c>
      <c r="O7" s="5">
        <v>199</v>
      </c>
      <c r="P7" s="22">
        <v>4</v>
      </c>
      <c r="Q7" s="6">
        <v>6</v>
      </c>
      <c r="R7" s="6">
        <v>1181</v>
      </c>
      <c r="S7" s="7">
        <v>196.83333333333334</v>
      </c>
      <c r="T7" s="41">
        <v>22</v>
      </c>
      <c r="U7" s="8">
        <v>22</v>
      </c>
      <c r="V7" s="9">
        <v>218.83333333333334</v>
      </c>
    </row>
    <row r="8" spans="1:24" x14ac:dyDescent="0.3">
      <c r="A8" s="1" t="s">
        <v>15</v>
      </c>
      <c r="B8" s="2" t="s">
        <v>119</v>
      </c>
      <c r="C8" s="3">
        <v>45850</v>
      </c>
      <c r="D8" s="4" t="s">
        <v>40</v>
      </c>
      <c r="E8" s="5">
        <v>195</v>
      </c>
      <c r="F8" s="22">
        <v>3</v>
      </c>
      <c r="G8" s="5">
        <v>197</v>
      </c>
      <c r="H8" s="22">
        <v>5</v>
      </c>
      <c r="I8" s="81">
        <v>200</v>
      </c>
      <c r="J8" s="22">
        <v>2</v>
      </c>
      <c r="K8" s="5">
        <v>194</v>
      </c>
      <c r="L8" s="22">
        <v>2</v>
      </c>
      <c r="M8" s="5"/>
      <c r="N8" s="22"/>
      <c r="O8" s="5"/>
      <c r="P8" s="22"/>
      <c r="Q8" s="6">
        <v>4</v>
      </c>
      <c r="R8" s="6">
        <v>786</v>
      </c>
      <c r="S8" s="7">
        <v>196.5</v>
      </c>
      <c r="T8" s="41">
        <v>12</v>
      </c>
      <c r="U8" s="8">
        <v>4</v>
      </c>
      <c r="V8" s="9">
        <v>200.5</v>
      </c>
    </row>
    <row r="9" spans="1:24" x14ac:dyDescent="0.3">
      <c r="A9" s="1" t="s">
        <v>15</v>
      </c>
      <c r="B9" s="2" t="s">
        <v>104</v>
      </c>
      <c r="C9" s="3">
        <v>45872</v>
      </c>
      <c r="D9" s="4" t="s">
        <v>70</v>
      </c>
      <c r="E9" s="5">
        <v>196</v>
      </c>
      <c r="F9" s="22">
        <v>0</v>
      </c>
      <c r="G9" s="5">
        <v>194</v>
      </c>
      <c r="H9" s="22">
        <v>2</v>
      </c>
      <c r="I9" s="5">
        <v>196</v>
      </c>
      <c r="J9" s="22">
        <v>4</v>
      </c>
      <c r="K9" s="5">
        <v>194</v>
      </c>
      <c r="L9" s="22">
        <v>4</v>
      </c>
      <c r="M9" s="5"/>
      <c r="N9" s="22"/>
      <c r="O9" s="5"/>
      <c r="P9" s="22"/>
      <c r="Q9" s="6">
        <v>4</v>
      </c>
      <c r="R9" s="6">
        <v>780</v>
      </c>
      <c r="S9" s="7">
        <v>195</v>
      </c>
      <c r="T9" s="41">
        <v>10</v>
      </c>
      <c r="U9" s="8">
        <v>11</v>
      </c>
      <c r="V9" s="9">
        <v>206</v>
      </c>
    </row>
    <row r="10" spans="1:24" x14ac:dyDescent="0.3">
      <c r="A10" s="1" t="s">
        <v>15</v>
      </c>
      <c r="B10" s="2" t="s">
        <v>119</v>
      </c>
      <c r="C10" s="3">
        <v>45879</v>
      </c>
      <c r="D10" s="4" t="s">
        <v>40</v>
      </c>
      <c r="E10" s="5">
        <v>195</v>
      </c>
      <c r="F10" s="22">
        <v>2</v>
      </c>
      <c r="G10" s="5">
        <v>197</v>
      </c>
      <c r="H10" s="22">
        <v>2</v>
      </c>
      <c r="I10" s="5">
        <v>198</v>
      </c>
      <c r="J10" s="22">
        <v>4</v>
      </c>
      <c r="K10" s="5">
        <v>198</v>
      </c>
      <c r="L10" s="22">
        <v>5</v>
      </c>
      <c r="M10" s="5">
        <v>197</v>
      </c>
      <c r="N10" s="22">
        <v>2</v>
      </c>
      <c r="O10" s="5">
        <v>195</v>
      </c>
      <c r="P10" s="22">
        <v>2</v>
      </c>
      <c r="Q10" s="6">
        <v>6</v>
      </c>
      <c r="R10" s="6">
        <v>1180</v>
      </c>
      <c r="S10" s="7">
        <v>196.66666666666666</v>
      </c>
      <c r="T10" s="41">
        <v>17</v>
      </c>
      <c r="U10" s="8">
        <v>4</v>
      </c>
      <c r="V10" s="9">
        <v>200.66666666666666</v>
      </c>
    </row>
    <row r="11" spans="1:24" x14ac:dyDescent="0.3">
      <c r="A11" s="1" t="s">
        <v>15</v>
      </c>
      <c r="B11" s="2" t="s">
        <v>119</v>
      </c>
      <c r="C11" s="3">
        <v>45920</v>
      </c>
      <c r="D11" s="4" t="s">
        <v>40</v>
      </c>
      <c r="E11" s="5">
        <v>196</v>
      </c>
      <c r="F11" s="22">
        <v>4</v>
      </c>
      <c r="G11" s="5">
        <v>197</v>
      </c>
      <c r="H11" s="22">
        <v>3</v>
      </c>
      <c r="I11" s="5">
        <v>196</v>
      </c>
      <c r="J11" s="22">
        <v>5</v>
      </c>
      <c r="K11" s="5">
        <v>199</v>
      </c>
      <c r="L11" s="22">
        <v>2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41">
        <v>14</v>
      </c>
      <c r="U11" s="8">
        <v>4</v>
      </c>
      <c r="V11" s="9">
        <v>201</v>
      </c>
    </row>
    <row r="12" spans="1:24" x14ac:dyDescent="0.3">
      <c r="A12" s="1" t="s">
        <v>15</v>
      </c>
      <c r="B12" s="2" t="s">
        <v>104</v>
      </c>
      <c r="C12" s="3">
        <v>45935</v>
      </c>
      <c r="D12" s="4" t="s">
        <v>70</v>
      </c>
      <c r="E12" s="5">
        <v>192</v>
      </c>
      <c r="F12" s="22">
        <v>3</v>
      </c>
      <c r="G12" s="5">
        <v>187</v>
      </c>
      <c r="H12" s="22">
        <v>1</v>
      </c>
      <c r="I12" s="5">
        <v>193</v>
      </c>
      <c r="J12" s="22">
        <v>2</v>
      </c>
      <c r="K12" s="5">
        <v>194</v>
      </c>
      <c r="L12" s="22">
        <v>5</v>
      </c>
      <c r="M12" s="5"/>
      <c r="N12" s="22"/>
      <c r="O12" s="5"/>
      <c r="P12" s="22"/>
      <c r="Q12" s="6">
        <v>4</v>
      </c>
      <c r="R12" s="6">
        <v>766</v>
      </c>
      <c r="S12" s="7">
        <v>191.5</v>
      </c>
      <c r="T12" s="41">
        <v>11</v>
      </c>
      <c r="U12" s="8">
        <v>2</v>
      </c>
      <c r="V12" s="9">
        <v>193.5</v>
      </c>
    </row>
    <row r="13" spans="1:24" x14ac:dyDescent="0.3">
      <c r="A13" s="1" t="s">
        <v>15</v>
      </c>
      <c r="B13" s="2" t="s">
        <v>119</v>
      </c>
      <c r="C13" s="3">
        <v>45941</v>
      </c>
      <c r="D13" s="4" t="s">
        <v>40</v>
      </c>
      <c r="E13" s="5">
        <v>189</v>
      </c>
      <c r="F13" s="22">
        <v>2</v>
      </c>
      <c r="G13" s="5">
        <v>200</v>
      </c>
      <c r="H13" s="22">
        <v>3</v>
      </c>
      <c r="I13" s="5">
        <v>194</v>
      </c>
      <c r="J13" s="22">
        <v>3</v>
      </c>
      <c r="K13" s="5">
        <v>195</v>
      </c>
      <c r="L13" s="22">
        <v>2</v>
      </c>
      <c r="M13" s="5">
        <v>199</v>
      </c>
      <c r="N13" s="22">
        <v>9</v>
      </c>
      <c r="O13" s="5">
        <v>193</v>
      </c>
      <c r="P13" s="22">
        <v>3</v>
      </c>
      <c r="Q13" s="6">
        <v>6</v>
      </c>
      <c r="R13" s="6">
        <v>1170</v>
      </c>
      <c r="S13" s="7">
        <v>195</v>
      </c>
      <c r="T13" s="41">
        <v>22</v>
      </c>
      <c r="U13" s="8">
        <v>4</v>
      </c>
      <c r="V13" s="9">
        <v>199</v>
      </c>
    </row>
    <row r="14" spans="1:24" x14ac:dyDescent="0.3">
      <c r="A14" s="1" t="s">
        <v>15</v>
      </c>
      <c r="B14" s="2" t="s">
        <v>104</v>
      </c>
      <c r="C14" s="3">
        <v>45955</v>
      </c>
      <c r="D14" s="4" t="s">
        <v>102</v>
      </c>
      <c r="E14" s="5">
        <v>197</v>
      </c>
      <c r="F14" s="22">
        <v>1</v>
      </c>
      <c r="G14" s="5">
        <v>192</v>
      </c>
      <c r="H14" s="22">
        <v>2</v>
      </c>
      <c r="I14" s="5">
        <v>190</v>
      </c>
      <c r="J14" s="22">
        <v>1</v>
      </c>
      <c r="K14" s="5">
        <v>195</v>
      </c>
      <c r="L14" s="22">
        <v>1</v>
      </c>
      <c r="M14" s="5">
        <v>192</v>
      </c>
      <c r="N14" s="22">
        <v>0</v>
      </c>
      <c r="O14" s="5">
        <v>192</v>
      </c>
      <c r="P14" s="22">
        <v>2</v>
      </c>
      <c r="Q14" s="6">
        <v>6</v>
      </c>
      <c r="R14" s="6">
        <v>1158</v>
      </c>
      <c r="S14" s="7">
        <v>193</v>
      </c>
      <c r="T14" s="41">
        <v>7</v>
      </c>
      <c r="U14" s="8">
        <v>4</v>
      </c>
      <c r="V14" s="9">
        <v>197</v>
      </c>
    </row>
    <row r="16" spans="1:24" x14ac:dyDescent="0.3">
      <c r="Q16" s="37">
        <f>SUM(Q2:Q15)</f>
        <v>60</v>
      </c>
      <c r="R16" s="37">
        <f>SUM(R2:R15)</f>
        <v>11745.002</v>
      </c>
      <c r="S16" s="38">
        <f>SUM(R16/Q16)</f>
        <v>195.75003333333333</v>
      </c>
      <c r="T16" s="37">
        <f>SUM(T2:T15)</f>
        <v>180</v>
      </c>
      <c r="U16" s="37">
        <f>SUM(U2:U15)</f>
        <v>88</v>
      </c>
      <c r="V16" s="39">
        <f>SUM(S16+U16)</f>
        <v>283.75003333333336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E2:P2 T2" name="Range1_3_5_8"/>
    <protectedRange algorithmName="SHA-512" hashValue="ON39YdpmFHfN9f47KpiRvqrKx0V9+erV1CNkpWzYhW/Qyc6aT8rEyCrvauWSYGZK2ia3o7vd3akF07acHAFpOA==" saltValue="yVW9XmDwTqEnmpSGai0KYg==" spinCount="100000" sqref="B4:C4" name="Range1_12_1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  <protectedRange sqref="B8:C8" name="Range1_8"/>
    <protectedRange sqref="D8" name="Range1_1_17"/>
    <protectedRange sqref="E8:P8 T8" name="Range1_3_5_15"/>
    <protectedRange sqref="B11:C11" name="Range1_12"/>
    <protectedRange sqref="D11" name="Range1_1_3_1"/>
    <protectedRange sqref="E11:P11 T11" name="Range1_3_5_3_1"/>
    <protectedRange algorithmName="SHA-512" hashValue="ON39YdpmFHfN9f47KpiRvqrKx0V9+erV1CNkpWzYhW/Qyc6aT8rEyCrvauWSYGZK2ia3o7vd3akF07acHAFpOA==" saltValue="yVW9XmDwTqEnmpSGai0KYg==" spinCount="100000" sqref="B12:C12" name="Range1"/>
    <protectedRange algorithmName="SHA-512" hashValue="ON39YdpmFHfN9f47KpiRvqrKx0V9+erV1CNkpWzYhW/Qyc6aT8rEyCrvauWSYGZK2ia3o7vd3akF07acHAFpOA==" saltValue="yVW9XmDwTqEnmpSGai0KYg==" spinCount="100000" sqref="D12" name="Range1_1"/>
    <protectedRange algorithmName="SHA-512" hashValue="ON39YdpmFHfN9f47KpiRvqrKx0V9+erV1CNkpWzYhW/Qyc6aT8rEyCrvauWSYGZK2ia3o7vd3akF07acHAFpOA==" saltValue="yVW9XmDwTqEnmpSGai0KYg==" spinCount="100000" sqref="E12:P12 T12" name="Range1_3_5"/>
    <protectedRange sqref="B13:C13" name="Range1_12_2"/>
    <protectedRange sqref="D13" name="Range1_1_3_2"/>
    <protectedRange sqref="E13:P13 T13" name="Range1_3_5_3_2"/>
    <protectedRange algorithmName="SHA-512" hashValue="ON39YdpmFHfN9f47KpiRvqrKx0V9+erV1CNkpWzYhW/Qyc6aT8rEyCrvauWSYGZK2ia3o7vd3akF07acHAFpOA==" saltValue="yVW9XmDwTqEnmpSGai0KYg==" spinCount="100000" sqref="B14:C14" name="Range1_14"/>
    <protectedRange algorithmName="SHA-512" hashValue="ON39YdpmFHfN9f47KpiRvqrKx0V9+erV1CNkpWzYhW/Qyc6aT8rEyCrvauWSYGZK2ia3o7vd3akF07acHAFpOA==" saltValue="yVW9XmDwTqEnmpSGai0KYg==" spinCount="100000" sqref="D14" name="Range1_1_8_1"/>
    <protectedRange algorithmName="SHA-512" hashValue="ON39YdpmFHfN9f47KpiRvqrKx0V9+erV1CNkpWzYhW/Qyc6aT8rEyCrvauWSYGZK2ia3o7vd3akF07acHAFpOA==" saltValue="yVW9XmDwTqEnmpSGai0KYg==" spinCount="100000" sqref="E14:P14 T14" name="Range1_3_5_9"/>
  </protectedRanges>
  <conditionalFormatting sqref="E11">
    <cfRule type="top10" dxfId="89" priority="28" rank="1"/>
  </conditionalFormatting>
  <conditionalFormatting sqref="G11">
    <cfRule type="top10" dxfId="88" priority="27" rank="1"/>
  </conditionalFormatting>
  <conditionalFormatting sqref="E11:P11">
    <cfRule type="cellIs" dxfId="87" priority="26" operator="greaterThanOrEqual">
      <formula>200</formula>
    </cfRule>
  </conditionalFormatting>
  <conditionalFormatting sqref="I11">
    <cfRule type="top10" dxfId="86" priority="25" rank="1"/>
  </conditionalFormatting>
  <conditionalFormatting sqref="K11">
    <cfRule type="top10" dxfId="85" priority="24" rank="1"/>
  </conditionalFormatting>
  <conditionalFormatting sqref="M11">
    <cfRule type="top10" dxfId="84" priority="23" rank="1"/>
  </conditionalFormatting>
  <conditionalFormatting sqref="O11">
    <cfRule type="top10" dxfId="83" priority="22" rank="1"/>
  </conditionalFormatting>
  <conditionalFormatting sqref="E12">
    <cfRule type="top10" dxfId="82" priority="21" rank="1"/>
  </conditionalFormatting>
  <conditionalFormatting sqref="G12">
    <cfRule type="top10" dxfId="81" priority="20" rank="1"/>
  </conditionalFormatting>
  <conditionalFormatting sqref="E12:P12">
    <cfRule type="cellIs" dxfId="80" priority="19" operator="greaterThanOrEqual">
      <formula>200</formula>
    </cfRule>
  </conditionalFormatting>
  <conditionalFormatting sqref="I12">
    <cfRule type="top10" dxfId="79" priority="18" rank="1"/>
  </conditionalFormatting>
  <conditionalFormatting sqref="K12">
    <cfRule type="top10" dxfId="78" priority="17" rank="1"/>
  </conditionalFormatting>
  <conditionalFormatting sqref="M12">
    <cfRule type="top10" dxfId="77" priority="16" rank="1"/>
  </conditionalFormatting>
  <conditionalFormatting sqref="O12">
    <cfRule type="top10" dxfId="76" priority="15" rank="1"/>
  </conditionalFormatting>
  <conditionalFormatting sqref="E13">
    <cfRule type="top10" dxfId="75" priority="14" rank="1"/>
  </conditionalFormatting>
  <conditionalFormatting sqref="G13">
    <cfRule type="top10" dxfId="74" priority="13" rank="1"/>
  </conditionalFormatting>
  <conditionalFormatting sqref="E13:P13">
    <cfRule type="cellIs" dxfId="73" priority="12" operator="greaterThanOrEqual">
      <formula>200</formula>
    </cfRule>
  </conditionalFormatting>
  <conditionalFormatting sqref="I13">
    <cfRule type="top10" dxfId="72" priority="11" rank="1"/>
  </conditionalFormatting>
  <conditionalFormatting sqref="K13">
    <cfRule type="top10" dxfId="71" priority="10" rank="1"/>
  </conditionalFormatting>
  <conditionalFormatting sqref="M13">
    <cfRule type="top10" dxfId="70" priority="9" rank="1"/>
  </conditionalFormatting>
  <conditionalFormatting sqref="O13">
    <cfRule type="top10" dxfId="69" priority="8" rank="1"/>
  </conditionalFormatting>
  <conditionalFormatting sqref="E14">
    <cfRule type="top10" dxfId="68" priority="7" rank="1"/>
  </conditionalFormatting>
  <conditionalFormatting sqref="G14">
    <cfRule type="top10" dxfId="67" priority="6" rank="1"/>
  </conditionalFormatting>
  <conditionalFormatting sqref="E14:P14">
    <cfRule type="cellIs" dxfId="66" priority="5" operator="greaterThanOrEqual">
      <formula>200</formula>
    </cfRule>
  </conditionalFormatting>
  <conditionalFormatting sqref="I14">
    <cfRule type="top10" dxfId="65" priority="4" rank="1"/>
  </conditionalFormatting>
  <conditionalFormatting sqref="K14">
    <cfRule type="top10" dxfId="64" priority="3" rank="1"/>
  </conditionalFormatting>
  <conditionalFormatting sqref="M14">
    <cfRule type="top10" dxfId="63" priority="2" rank="1"/>
  </conditionalFormatting>
  <conditionalFormatting sqref="O14">
    <cfRule type="top10" dxfId="62" priority="1" rank="1"/>
  </conditionalFormatting>
  <hyperlinks>
    <hyperlink ref="X1" location="'Kentucky 2025'!A1" display="Return to Rankings" xr:uid="{A9CB7660-0DC7-43E8-A3EB-9D57FB1BB74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06A4E-C8D8-4251-837C-CA4D4B6889CE}">
          <x14:formula1>
            <xm:f>'C:\Users\jmfg1\Downloads\[ABRA Club Tournament 10252025 Mt. Sterling Ky. 40353.xlsm]DATA'!#REF!</xm:f>
          </x14:formula1>
          <xm:sqref>B14</xm:sqref>
        </x14:dataValidation>
        <x14:dataValidation type="list" allowBlank="1" showInputMessage="1" showErrorMessage="1" xr:uid="{F8EF81E9-5D22-44E5-8BF3-0363878AF1FC}">
          <x14:formula1>
            <xm:f>'C:\Users\jmfg1\Downloads\[ABRA Club Tournament 10252025 Mt. Sterling Ky. 40353.xlsm]DATA'!#REF!</xm:f>
          </x14:formula1>
          <xm:sqref>D14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D7DF-E902-45F9-8DC7-A88999550E9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3">
      <c r="A2" s="67" t="s">
        <v>35</v>
      </c>
      <c r="B2" s="68" t="s">
        <v>112</v>
      </c>
      <c r="C2" s="69">
        <v>45773</v>
      </c>
      <c r="D2" s="70" t="s">
        <v>102</v>
      </c>
      <c r="E2" s="79">
        <v>170</v>
      </c>
      <c r="F2" s="72">
        <v>0</v>
      </c>
      <c r="G2" s="79">
        <v>172</v>
      </c>
      <c r="H2" s="72">
        <v>1</v>
      </c>
      <c r="I2" s="71">
        <v>171</v>
      </c>
      <c r="J2" s="72">
        <v>0</v>
      </c>
      <c r="K2" s="79">
        <v>170</v>
      </c>
      <c r="L2" s="72">
        <v>0</v>
      </c>
      <c r="M2" s="80"/>
      <c r="N2" s="72"/>
      <c r="O2" s="71"/>
      <c r="P2" s="72"/>
      <c r="Q2" s="73">
        <v>4</v>
      </c>
      <c r="R2" s="73">
        <v>683</v>
      </c>
      <c r="S2" s="74">
        <v>170.75</v>
      </c>
      <c r="T2" s="75">
        <v>1</v>
      </c>
      <c r="U2" s="76">
        <v>2</v>
      </c>
      <c r="V2" s="77">
        <v>172.75</v>
      </c>
    </row>
    <row r="3" spans="1:24" ht="15" customHeight="1" x14ac:dyDescent="0.3">
      <c r="A3" s="1" t="s">
        <v>35</v>
      </c>
      <c r="B3" s="2" t="s">
        <v>112</v>
      </c>
      <c r="C3" s="3">
        <v>45801</v>
      </c>
      <c r="D3" s="4" t="s">
        <v>102</v>
      </c>
      <c r="E3" s="24">
        <v>187</v>
      </c>
      <c r="F3" s="22">
        <v>1</v>
      </c>
      <c r="G3" s="24">
        <v>181</v>
      </c>
      <c r="H3" s="22">
        <v>1</v>
      </c>
      <c r="I3" s="5">
        <v>186</v>
      </c>
      <c r="J3" s="22">
        <v>0</v>
      </c>
      <c r="K3" s="42">
        <v>195</v>
      </c>
      <c r="L3" s="22">
        <v>1</v>
      </c>
      <c r="M3" s="42"/>
      <c r="N3" s="22"/>
      <c r="O3" s="5"/>
      <c r="P3" s="22"/>
      <c r="Q3" s="6">
        <v>4</v>
      </c>
      <c r="R3" s="6">
        <v>749</v>
      </c>
      <c r="S3" s="7">
        <v>187.25</v>
      </c>
      <c r="T3" s="41">
        <v>3</v>
      </c>
      <c r="U3" s="8">
        <v>2</v>
      </c>
      <c r="V3" s="9">
        <v>189.25</v>
      </c>
    </row>
    <row r="5" spans="1:24" x14ac:dyDescent="0.3">
      <c r="Q5" s="37">
        <f>SUM(Q2:Q4)</f>
        <v>8</v>
      </c>
      <c r="R5" s="37">
        <f>SUM(R2:R4)</f>
        <v>1432</v>
      </c>
      <c r="S5" s="38">
        <f>SUM(R5/Q5)</f>
        <v>179</v>
      </c>
      <c r="T5" s="37">
        <f>SUM(T2:T4)</f>
        <v>4</v>
      </c>
      <c r="U5" s="37">
        <f>SUM(U2:U4)</f>
        <v>4</v>
      </c>
      <c r="V5" s="39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</protectedRanges>
  <hyperlinks>
    <hyperlink ref="X1" location="'Kentucky 2025'!A1" display="Return to Rankings" xr:uid="{6566FA8D-8BED-4527-B5B0-B37D9996452F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4215-F12C-44F6-A87B-5509A4AE7C5C}">
  <dimension ref="A1:X29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54</v>
      </c>
      <c r="C2" s="3">
        <v>45731</v>
      </c>
      <c r="D2" s="4" t="s">
        <v>56</v>
      </c>
      <c r="E2" s="5">
        <v>197</v>
      </c>
      <c r="F2" s="22">
        <v>2</v>
      </c>
      <c r="G2" s="5">
        <v>192</v>
      </c>
      <c r="H2" s="22">
        <v>3</v>
      </c>
      <c r="I2" s="5">
        <v>182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7</v>
      </c>
      <c r="U2" s="8">
        <v>5</v>
      </c>
      <c r="V2" s="9">
        <v>193.5</v>
      </c>
    </row>
    <row r="3" spans="1:24" x14ac:dyDescent="0.3">
      <c r="A3" s="1" t="s">
        <v>15</v>
      </c>
      <c r="B3" s="2" t="s">
        <v>54</v>
      </c>
      <c r="C3" s="3">
        <v>45745</v>
      </c>
      <c r="D3" s="4" t="s">
        <v>56</v>
      </c>
      <c r="E3" s="53">
        <v>198</v>
      </c>
      <c r="F3" s="22">
        <v>2</v>
      </c>
      <c r="G3" s="5">
        <v>190</v>
      </c>
      <c r="H3" s="22">
        <v>3</v>
      </c>
      <c r="I3" s="5">
        <v>194.001</v>
      </c>
      <c r="J3" s="22">
        <v>4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774</v>
      </c>
      <c r="S3" s="7">
        <v>193.5</v>
      </c>
      <c r="T3" s="41">
        <v>11</v>
      </c>
      <c r="U3" s="8">
        <v>4</v>
      </c>
      <c r="V3" s="9">
        <v>199.5</v>
      </c>
    </row>
    <row r="4" spans="1:24" x14ac:dyDescent="0.3">
      <c r="A4" s="1" t="s">
        <v>15</v>
      </c>
      <c r="B4" s="2" t="s">
        <v>54</v>
      </c>
      <c r="C4" s="3">
        <v>45766</v>
      </c>
      <c r="D4" s="4" t="s">
        <v>56</v>
      </c>
      <c r="E4" s="5">
        <v>193</v>
      </c>
      <c r="F4" s="22">
        <v>1</v>
      </c>
      <c r="G4" s="5">
        <v>195</v>
      </c>
      <c r="H4" s="22">
        <v>2</v>
      </c>
      <c r="I4" s="5">
        <v>193</v>
      </c>
      <c r="J4" s="22">
        <v>2</v>
      </c>
      <c r="K4" s="5">
        <v>189.001</v>
      </c>
      <c r="L4" s="22">
        <v>2</v>
      </c>
      <c r="M4" s="5"/>
      <c r="N4" s="22"/>
      <c r="O4" s="5"/>
      <c r="P4" s="22"/>
      <c r="Q4" s="6">
        <v>4</v>
      </c>
      <c r="R4" s="6">
        <v>770.00099999999998</v>
      </c>
      <c r="S4" s="7">
        <v>192.50024999999999</v>
      </c>
      <c r="T4" s="41">
        <v>7</v>
      </c>
      <c r="U4" s="8">
        <v>3</v>
      </c>
      <c r="V4" s="9">
        <v>195.50024999999999</v>
      </c>
    </row>
    <row r="5" spans="1:24" x14ac:dyDescent="0.3">
      <c r="A5" s="1" t="s">
        <v>15</v>
      </c>
      <c r="B5" s="2" t="s">
        <v>54</v>
      </c>
      <c r="C5" s="3">
        <v>45791</v>
      </c>
      <c r="D5" s="4" t="s">
        <v>88</v>
      </c>
      <c r="E5" s="5">
        <v>194</v>
      </c>
      <c r="F5" s="22">
        <v>1</v>
      </c>
      <c r="G5" s="5">
        <v>196</v>
      </c>
      <c r="H5" s="22">
        <v>1</v>
      </c>
      <c r="I5" s="5">
        <v>194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584</v>
      </c>
      <c r="S5" s="7">
        <v>194.66666666666666</v>
      </c>
      <c r="T5" s="41">
        <v>3</v>
      </c>
      <c r="U5" s="8">
        <v>2</v>
      </c>
      <c r="V5" s="9">
        <v>196.66666666666666</v>
      </c>
    </row>
    <row r="6" spans="1:24" x14ac:dyDescent="0.3">
      <c r="A6" s="1" t="s">
        <v>15</v>
      </c>
      <c r="B6" s="2" t="s">
        <v>54</v>
      </c>
      <c r="C6" s="3">
        <v>45808</v>
      </c>
      <c r="D6" s="4" t="s">
        <v>56</v>
      </c>
      <c r="E6" s="24">
        <v>197.001</v>
      </c>
      <c r="F6" s="84">
        <v>2</v>
      </c>
      <c r="G6" s="24">
        <v>197</v>
      </c>
      <c r="H6" s="84">
        <v>3</v>
      </c>
      <c r="I6" s="24">
        <v>196.001</v>
      </c>
      <c r="J6" s="84">
        <v>4</v>
      </c>
      <c r="K6" s="84">
        <v>196</v>
      </c>
      <c r="L6" s="84">
        <v>0</v>
      </c>
      <c r="M6" s="5"/>
      <c r="N6" s="22"/>
      <c r="O6" s="5"/>
      <c r="P6" s="22"/>
      <c r="Q6" s="6">
        <v>4</v>
      </c>
      <c r="R6" s="6">
        <v>786</v>
      </c>
      <c r="S6" s="7">
        <v>196.5</v>
      </c>
      <c r="T6" s="41">
        <v>9</v>
      </c>
      <c r="U6" s="8">
        <v>11</v>
      </c>
      <c r="V6" s="9">
        <v>207.5</v>
      </c>
    </row>
    <row r="7" spans="1:24" x14ac:dyDescent="0.3">
      <c r="A7" s="1" t="s">
        <v>15</v>
      </c>
      <c r="B7" s="2" t="s">
        <v>54</v>
      </c>
      <c r="C7" s="3">
        <v>45819</v>
      </c>
      <c r="D7" s="4" t="s">
        <v>88</v>
      </c>
      <c r="E7" s="5">
        <v>195</v>
      </c>
      <c r="F7" s="22">
        <v>3</v>
      </c>
      <c r="G7" s="5">
        <v>197</v>
      </c>
      <c r="H7" s="22">
        <v>3</v>
      </c>
      <c r="I7" s="5">
        <v>193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585</v>
      </c>
      <c r="S7" s="7">
        <v>195</v>
      </c>
      <c r="T7" s="41">
        <v>6</v>
      </c>
      <c r="U7" s="8">
        <v>4</v>
      </c>
      <c r="V7" s="9">
        <v>199</v>
      </c>
    </row>
    <row r="8" spans="1:24" x14ac:dyDescent="0.3">
      <c r="A8" s="1" t="s">
        <v>15</v>
      </c>
      <c r="B8" s="2" t="s">
        <v>54</v>
      </c>
      <c r="C8" s="3">
        <v>45829</v>
      </c>
      <c r="D8" s="4" t="s">
        <v>56</v>
      </c>
      <c r="E8" s="5">
        <v>198</v>
      </c>
      <c r="F8" s="22">
        <v>5</v>
      </c>
      <c r="G8" s="5">
        <v>195</v>
      </c>
      <c r="H8" s="22">
        <v>3</v>
      </c>
      <c r="I8" s="5">
        <v>197</v>
      </c>
      <c r="J8" s="22">
        <v>3</v>
      </c>
      <c r="K8" s="5">
        <v>190</v>
      </c>
      <c r="L8" s="22">
        <v>4</v>
      </c>
      <c r="M8" s="5"/>
      <c r="N8" s="22"/>
      <c r="O8" s="5"/>
      <c r="P8" s="22"/>
      <c r="Q8" s="6">
        <v>4</v>
      </c>
      <c r="R8" s="6">
        <v>780</v>
      </c>
      <c r="S8" s="7">
        <v>195</v>
      </c>
      <c r="T8" s="41">
        <v>15</v>
      </c>
      <c r="U8" s="8">
        <v>8</v>
      </c>
      <c r="V8" s="9">
        <v>203</v>
      </c>
    </row>
    <row r="9" spans="1:24" x14ac:dyDescent="0.3">
      <c r="A9" s="1" t="s">
        <v>15</v>
      </c>
      <c r="B9" s="2" t="s">
        <v>54</v>
      </c>
      <c r="C9" s="3">
        <v>45857</v>
      </c>
      <c r="D9" s="4" t="s">
        <v>56</v>
      </c>
      <c r="E9" s="5">
        <v>198</v>
      </c>
      <c r="F9" s="22">
        <v>2</v>
      </c>
      <c r="G9" s="5">
        <v>192</v>
      </c>
      <c r="H9" s="22">
        <v>0</v>
      </c>
      <c r="I9" s="5">
        <v>195</v>
      </c>
      <c r="J9" s="22">
        <v>6</v>
      </c>
      <c r="K9" s="5">
        <v>186</v>
      </c>
      <c r="L9" s="22">
        <v>2</v>
      </c>
      <c r="M9" s="5">
        <v>195</v>
      </c>
      <c r="N9" s="22">
        <v>1</v>
      </c>
      <c r="O9" s="5">
        <v>194</v>
      </c>
      <c r="P9" s="22">
        <v>0</v>
      </c>
      <c r="Q9" s="6">
        <v>6</v>
      </c>
      <c r="R9" s="6">
        <v>1160</v>
      </c>
      <c r="S9" s="7">
        <v>193.33333333333334</v>
      </c>
      <c r="T9" s="41">
        <v>11</v>
      </c>
      <c r="U9" s="8">
        <v>6</v>
      </c>
      <c r="V9" s="9">
        <v>199.33333333333334</v>
      </c>
    </row>
    <row r="10" spans="1:24" x14ac:dyDescent="0.3">
      <c r="A10" s="1" t="s">
        <v>15</v>
      </c>
      <c r="B10" s="2" t="s">
        <v>54</v>
      </c>
      <c r="C10" s="3">
        <v>45864</v>
      </c>
      <c r="D10" s="4" t="s">
        <v>56</v>
      </c>
      <c r="E10" s="5">
        <v>197</v>
      </c>
      <c r="F10" s="22">
        <v>2</v>
      </c>
      <c r="G10" s="5">
        <v>191</v>
      </c>
      <c r="H10" s="22">
        <v>1</v>
      </c>
      <c r="I10" s="5">
        <v>191</v>
      </c>
      <c r="J10" s="22">
        <v>1</v>
      </c>
      <c r="K10" s="5">
        <v>190</v>
      </c>
      <c r="L10" s="22">
        <v>1</v>
      </c>
      <c r="M10" s="5"/>
      <c r="N10" s="22"/>
      <c r="O10" s="5"/>
      <c r="P10" s="22"/>
      <c r="Q10" s="6">
        <v>4</v>
      </c>
      <c r="R10" s="6">
        <v>769</v>
      </c>
      <c r="S10" s="7">
        <v>192.25</v>
      </c>
      <c r="T10" s="41">
        <v>5</v>
      </c>
      <c r="U10" s="8">
        <v>2</v>
      </c>
      <c r="V10" s="9">
        <v>194.25</v>
      </c>
    </row>
    <row r="11" spans="1:24" x14ac:dyDescent="0.3">
      <c r="A11" s="1" t="s">
        <v>15</v>
      </c>
      <c r="B11" s="2" t="s">
        <v>54</v>
      </c>
      <c r="C11" s="3">
        <v>45878</v>
      </c>
      <c r="D11" s="4" t="s">
        <v>56</v>
      </c>
      <c r="E11" s="5">
        <v>197</v>
      </c>
      <c r="F11" s="22">
        <v>4</v>
      </c>
      <c r="G11" s="5">
        <v>190</v>
      </c>
      <c r="H11" s="22">
        <v>1</v>
      </c>
      <c r="I11" s="5">
        <v>198.001</v>
      </c>
      <c r="J11" s="22">
        <v>5</v>
      </c>
      <c r="K11" s="5">
        <v>195</v>
      </c>
      <c r="L11" s="22">
        <v>4</v>
      </c>
      <c r="M11" s="5"/>
      <c r="N11" s="22"/>
      <c r="O11" s="5"/>
      <c r="P11" s="22"/>
      <c r="Q11" s="6">
        <v>4</v>
      </c>
      <c r="R11" s="6">
        <v>780.00099999999998</v>
      </c>
      <c r="S11" s="7">
        <v>195.00024999999999</v>
      </c>
      <c r="T11" s="41">
        <v>14</v>
      </c>
      <c r="U11" s="8">
        <v>6</v>
      </c>
      <c r="V11" s="9">
        <v>201.00024999999999</v>
      </c>
    </row>
    <row r="12" spans="1:24" x14ac:dyDescent="0.3">
      <c r="A12" s="1" t="s">
        <v>15</v>
      </c>
      <c r="B12" s="2" t="s">
        <v>54</v>
      </c>
      <c r="C12" s="3">
        <v>45879</v>
      </c>
      <c r="D12" s="4" t="s">
        <v>40</v>
      </c>
      <c r="E12" s="5">
        <v>198</v>
      </c>
      <c r="F12" s="22">
        <v>2</v>
      </c>
      <c r="G12" s="5">
        <v>197</v>
      </c>
      <c r="H12" s="22">
        <v>2</v>
      </c>
      <c r="I12" s="5">
        <v>195</v>
      </c>
      <c r="J12" s="22">
        <v>5</v>
      </c>
      <c r="K12" s="5">
        <v>197</v>
      </c>
      <c r="L12" s="22">
        <v>3</v>
      </c>
      <c r="M12" s="5">
        <v>192</v>
      </c>
      <c r="N12" s="22">
        <v>1</v>
      </c>
      <c r="O12" s="5">
        <v>194</v>
      </c>
      <c r="P12" s="22">
        <v>4</v>
      </c>
      <c r="Q12" s="6">
        <v>6</v>
      </c>
      <c r="R12" s="6">
        <v>1173</v>
      </c>
      <c r="S12" s="7">
        <v>195.5</v>
      </c>
      <c r="T12" s="41">
        <v>17</v>
      </c>
      <c r="U12" s="8">
        <v>4</v>
      </c>
      <c r="V12" s="9">
        <v>199.5</v>
      </c>
    </row>
    <row r="13" spans="1:24" x14ac:dyDescent="0.3">
      <c r="A13" s="1" t="s">
        <v>15</v>
      </c>
      <c r="B13" s="2" t="s">
        <v>54</v>
      </c>
      <c r="C13" s="3">
        <v>45882</v>
      </c>
      <c r="D13" s="4" t="s">
        <v>88</v>
      </c>
      <c r="E13" s="5">
        <v>197</v>
      </c>
      <c r="F13" s="22">
        <v>3</v>
      </c>
      <c r="G13" s="5">
        <v>197</v>
      </c>
      <c r="H13" s="22">
        <v>5</v>
      </c>
      <c r="I13" s="5">
        <v>192</v>
      </c>
      <c r="J13" s="22">
        <v>4</v>
      </c>
      <c r="K13" s="5"/>
      <c r="L13" s="22"/>
      <c r="M13" s="5"/>
      <c r="N13" s="22"/>
      <c r="O13" s="5"/>
      <c r="P13" s="22"/>
      <c r="Q13" s="6">
        <v>3</v>
      </c>
      <c r="R13" s="6">
        <v>586</v>
      </c>
      <c r="S13" s="7">
        <v>195.33333333333334</v>
      </c>
      <c r="T13" s="41">
        <v>12</v>
      </c>
      <c r="U13" s="8">
        <v>4</v>
      </c>
      <c r="V13" s="9">
        <v>199.33333333333334</v>
      </c>
    </row>
    <row r="14" spans="1:24" x14ac:dyDescent="0.3">
      <c r="A14" s="1" t="s">
        <v>15</v>
      </c>
      <c r="B14" s="2" t="s">
        <v>54</v>
      </c>
      <c r="C14" s="3">
        <v>45885</v>
      </c>
      <c r="D14" s="4" t="s">
        <v>56</v>
      </c>
      <c r="E14" s="5">
        <v>189</v>
      </c>
      <c r="F14" s="22">
        <v>1</v>
      </c>
      <c r="G14" s="5">
        <v>188</v>
      </c>
      <c r="H14" s="22">
        <v>0</v>
      </c>
      <c r="I14" s="5">
        <v>193</v>
      </c>
      <c r="J14" s="22">
        <v>2</v>
      </c>
      <c r="K14" s="5">
        <v>194</v>
      </c>
      <c r="L14" s="22">
        <v>1</v>
      </c>
      <c r="M14" s="5"/>
      <c r="N14" s="22"/>
      <c r="O14" s="5"/>
      <c r="P14" s="22"/>
      <c r="Q14" s="6">
        <v>4</v>
      </c>
      <c r="R14" s="6">
        <v>764</v>
      </c>
      <c r="S14" s="7">
        <v>191</v>
      </c>
      <c r="T14" s="41">
        <v>4</v>
      </c>
      <c r="U14" s="8">
        <v>2</v>
      </c>
      <c r="V14" s="9">
        <v>193</v>
      </c>
    </row>
    <row r="15" spans="1:24" x14ac:dyDescent="0.3">
      <c r="A15" s="1" t="s">
        <v>15</v>
      </c>
      <c r="B15" s="2" t="s">
        <v>54</v>
      </c>
      <c r="C15" s="3">
        <v>45907</v>
      </c>
      <c r="D15" s="4" t="s">
        <v>40</v>
      </c>
      <c r="E15" s="5">
        <v>198</v>
      </c>
      <c r="F15" s="22">
        <v>4</v>
      </c>
      <c r="G15" s="5">
        <v>197.001</v>
      </c>
      <c r="H15" s="22">
        <v>2</v>
      </c>
      <c r="I15" s="5">
        <v>196</v>
      </c>
      <c r="J15" s="22">
        <v>6</v>
      </c>
      <c r="K15" s="5">
        <v>190</v>
      </c>
      <c r="L15" s="22">
        <v>1</v>
      </c>
      <c r="M15" s="5">
        <v>192</v>
      </c>
      <c r="N15" s="22">
        <v>2</v>
      </c>
      <c r="O15" s="5">
        <v>196</v>
      </c>
      <c r="P15" s="22">
        <v>2</v>
      </c>
      <c r="Q15" s="6">
        <v>6</v>
      </c>
      <c r="R15" s="6">
        <v>1169.001</v>
      </c>
      <c r="S15" s="7">
        <v>194.83349999999999</v>
      </c>
      <c r="T15" s="41">
        <v>17</v>
      </c>
      <c r="U15" s="8">
        <v>4</v>
      </c>
      <c r="V15" s="9">
        <v>198.83349999999999</v>
      </c>
    </row>
    <row r="16" spans="1:24" x14ac:dyDescent="0.3">
      <c r="A16" s="1" t="s">
        <v>15</v>
      </c>
      <c r="B16" s="2" t="s">
        <v>54</v>
      </c>
      <c r="C16" s="3">
        <v>45920</v>
      </c>
      <c r="D16" s="4" t="s">
        <v>56</v>
      </c>
      <c r="E16" s="24">
        <v>195</v>
      </c>
      <c r="F16" s="84">
        <v>1</v>
      </c>
      <c r="G16" s="24">
        <v>194</v>
      </c>
      <c r="H16" s="84">
        <v>2</v>
      </c>
      <c r="I16" s="24">
        <v>196</v>
      </c>
      <c r="J16" s="84">
        <v>1</v>
      </c>
      <c r="K16" s="84">
        <v>194</v>
      </c>
      <c r="L16" s="84">
        <v>6</v>
      </c>
      <c r="M16" s="5"/>
      <c r="N16" s="22"/>
      <c r="O16" s="5"/>
      <c r="P16" s="22"/>
      <c r="Q16" s="6">
        <v>4</v>
      </c>
      <c r="R16" s="6">
        <v>779</v>
      </c>
      <c r="S16" s="7">
        <v>194.75</v>
      </c>
      <c r="T16" s="41">
        <v>10</v>
      </c>
      <c r="U16" s="8">
        <v>2</v>
      </c>
      <c r="V16" s="9">
        <v>196.75</v>
      </c>
    </row>
    <row r="17" spans="1:22" x14ac:dyDescent="0.3">
      <c r="A17" s="1" t="s">
        <v>15</v>
      </c>
      <c r="B17" s="2" t="s">
        <v>54</v>
      </c>
      <c r="C17" s="3">
        <v>45948</v>
      </c>
      <c r="D17" s="4" t="s">
        <v>56</v>
      </c>
      <c r="E17" s="24">
        <v>198</v>
      </c>
      <c r="F17" s="84">
        <v>2</v>
      </c>
      <c r="G17" s="24">
        <v>191</v>
      </c>
      <c r="H17" s="84">
        <v>0</v>
      </c>
      <c r="I17" s="24">
        <v>195</v>
      </c>
      <c r="J17" s="84">
        <v>2</v>
      </c>
      <c r="K17" s="84">
        <v>189</v>
      </c>
      <c r="L17" s="84">
        <v>0</v>
      </c>
      <c r="M17" s="5"/>
      <c r="N17" s="22"/>
      <c r="O17" s="5"/>
      <c r="P17" s="22"/>
      <c r="Q17" s="6">
        <v>4</v>
      </c>
      <c r="R17" s="6">
        <v>773</v>
      </c>
      <c r="S17" s="7">
        <v>193.25</v>
      </c>
      <c r="T17" s="41">
        <v>4</v>
      </c>
      <c r="U17" s="8">
        <v>4</v>
      </c>
      <c r="V17" s="9">
        <v>197.25</v>
      </c>
    </row>
    <row r="18" spans="1:22" x14ac:dyDescent="0.3">
      <c r="A18" s="47" t="s">
        <v>201</v>
      </c>
      <c r="B18" s="2" t="s">
        <v>54</v>
      </c>
      <c r="C18" s="3">
        <v>45966</v>
      </c>
      <c r="D18" s="100" t="s">
        <v>88</v>
      </c>
      <c r="E18" s="24">
        <v>187</v>
      </c>
      <c r="F18" s="84">
        <v>0</v>
      </c>
      <c r="G18" s="24">
        <v>194</v>
      </c>
      <c r="H18" s="84">
        <v>2</v>
      </c>
      <c r="I18" s="24">
        <v>197</v>
      </c>
      <c r="J18" s="84">
        <v>1</v>
      </c>
      <c r="K18" s="24"/>
      <c r="L18" s="84"/>
      <c r="M18" s="5"/>
      <c r="N18" s="22"/>
      <c r="O18" s="5"/>
      <c r="P18" s="22"/>
      <c r="Q18" s="8">
        <v>3</v>
      </c>
      <c r="R18" s="8">
        <v>578</v>
      </c>
      <c r="S18" s="7">
        <v>192.66666666666666</v>
      </c>
      <c r="T18" s="41">
        <v>3</v>
      </c>
      <c r="U18" s="8">
        <v>9</v>
      </c>
      <c r="V18" s="7">
        <v>201.66666666666666</v>
      </c>
    </row>
    <row r="20" spans="1:22" x14ac:dyDescent="0.3">
      <c r="Q20" s="37">
        <f>SUM(Q2:Q19)</f>
        <v>70</v>
      </c>
      <c r="R20" s="37">
        <f>SUM(R2:R19)</f>
        <v>13564.003000000001</v>
      </c>
      <c r="S20" s="38">
        <f>SUM(R20/Q20)</f>
        <v>193.77147142857143</v>
      </c>
      <c r="T20" s="37">
        <f>SUM(T2:T19)</f>
        <v>155</v>
      </c>
      <c r="U20" s="37">
        <f>SUM(U2:U19)</f>
        <v>80</v>
      </c>
      <c r="V20" s="39">
        <f>SUM(S20+U20)</f>
        <v>273.77147142857143</v>
      </c>
    </row>
    <row r="23" spans="1:22" x14ac:dyDescent="0.3">
      <c r="A23" s="25" t="s">
        <v>1</v>
      </c>
      <c r="B23" s="26" t="s">
        <v>2</v>
      </c>
      <c r="C23" s="27" t="s">
        <v>3</v>
      </c>
      <c r="D23" s="28" t="s">
        <v>4</v>
      </c>
      <c r="E23" s="29" t="s">
        <v>21</v>
      </c>
      <c r="F23" s="29" t="s">
        <v>22</v>
      </c>
      <c r="G23" s="29" t="s">
        <v>23</v>
      </c>
      <c r="H23" s="29" t="s">
        <v>22</v>
      </c>
      <c r="I23" s="29" t="s">
        <v>24</v>
      </c>
      <c r="J23" s="29" t="s">
        <v>22</v>
      </c>
      <c r="K23" s="29" t="s">
        <v>25</v>
      </c>
      <c r="L23" s="29" t="s">
        <v>22</v>
      </c>
      <c r="M23" s="29" t="s">
        <v>26</v>
      </c>
      <c r="N23" s="29" t="s">
        <v>22</v>
      </c>
      <c r="O23" s="29" t="s">
        <v>27</v>
      </c>
      <c r="P23" s="29" t="s">
        <v>22</v>
      </c>
      <c r="Q23" s="30" t="s">
        <v>28</v>
      </c>
      <c r="R23" s="31" t="s">
        <v>29</v>
      </c>
      <c r="S23" s="32" t="s">
        <v>5</v>
      </c>
      <c r="T23" s="32" t="s">
        <v>30</v>
      </c>
      <c r="U23" s="31" t="s">
        <v>6</v>
      </c>
      <c r="V23" s="32" t="s">
        <v>31</v>
      </c>
    </row>
    <row r="24" spans="1:22" x14ac:dyDescent="0.3">
      <c r="A24" s="1" t="s">
        <v>11</v>
      </c>
      <c r="B24" s="2" t="s">
        <v>54</v>
      </c>
      <c r="C24" s="3">
        <v>45763</v>
      </c>
      <c r="D24" s="4" t="s">
        <v>88</v>
      </c>
      <c r="E24" s="5">
        <v>192</v>
      </c>
      <c r="F24" s="22">
        <v>2</v>
      </c>
      <c r="G24" s="24">
        <v>187</v>
      </c>
      <c r="H24" s="22">
        <v>1</v>
      </c>
      <c r="I24" s="5">
        <v>192</v>
      </c>
      <c r="J24" s="22">
        <v>2</v>
      </c>
      <c r="K24" s="5"/>
      <c r="L24" s="22"/>
      <c r="M24" s="5"/>
      <c r="N24" s="22"/>
      <c r="O24" s="5"/>
      <c r="P24" s="22"/>
      <c r="Q24" s="6">
        <v>3</v>
      </c>
      <c r="R24" s="6">
        <v>571</v>
      </c>
      <c r="S24" s="7">
        <v>190.33333333333334</v>
      </c>
      <c r="T24" s="41">
        <v>5</v>
      </c>
      <c r="U24" s="8">
        <v>8</v>
      </c>
      <c r="V24" s="9">
        <v>198.33333333333334</v>
      </c>
    </row>
    <row r="25" spans="1:22" x14ac:dyDescent="0.3">
      <c r="A25" s="1" t="s">
        <v>11</v>
      </c>
      <c r="B25" s="2" t="s">
        <v>54</v>
      </c>
      <c r="C25" s="3">
        <v>45907</v>
      </c>
      <c r="D25" s="4" t="s">
        <v>40</v>
      </c>
      <c r="E25" s="5">
        <v>187</v>
      </c>
      <c r="F25" s="22">
        <v>1</v>
      </c>
      <c r="G25" s="24">
        <v>188</v>
      </c>
      <c r="H25" s="22">
        <v>3</v>
      </c>
      <c r="I25" s="5">
        <v>196</v>
      </c>
      <c r="J25" s="22">
        <v>5</v>
      </c>
      <c r="K25" s="5">
        <v>192</v>
      </c>
      <c r="L25" s="22"/>
      <c r="M25" s="5">
        <v>194</v>
      </c>
      <c r="N25" s="22">
        <v>6</v>
      </c>
      <c r="O25" s="5">
        <v>194</v>
      </c>
      <c r="P25" s="22">
        <v>5</v>
      </c>
      <c r="Q25" s="6">
        <v>6</v>
      </c>
      <c r="R25" s="6">
        <v>1151</v>
      </c>
      <c r="S25" s="7">
        <v>191.83333333333334</v>
      </c>
      <c r="T25" s="41">
        <v>20</v>
      </c>
      <c r="U25" s="8">
        <v>4</v>
      </c>
      <c r="V25" s="9">
        <v>195.83333333333334</v>
      </c>
    </row>
    <row r="26" spans="1:22" x14ac:dyDescent="0.3">
      <c r="A26" s="1" t="s">
        <v>11</v>
      </c>
      <c r="B26" s="2" t="s">
        <v>54</v>
      </c>
      <c r="C26" s="3">
        <v>45910</v>
      </c>
      <c r="D26" s="4" t="s">
        <v>88</v>
      </c>
      <c r="E26" s="24">
        <v>195.001</v>
      </c>
      <c r="F26" s="22">
        <v>2</v>
      </c>
      <c r="G26" s="24">
        <v>197</v>
      </c>
      <c r="H26" s="22">
        <v>1</v>
      </c>
      <c r="I26" s="5">
        <v>193</v>
      </c>
      <c r="J26" s="22">
        <v>3</v>
      </c>
      <c r="K26" s="42"/>
      <c r="L26" s="22"/>
      <c r="M26" s="42"/>
      <c r="N26" s="22"/>
      <c r="O26" s="5"/>
      <c r="P26" s="22"/>
      <c r="Q26" s="6">
        <v>3</v>
      </c>
      <c r="R26" s="6">
        <v>585</v>
      </c>
      <c r="S26" s="7">
        <v>195</v>
      </c>
      <c r="T26" s="41">
        <v>6</v>
      </c>
      <c r="U26" s="8">
        <v>9</v>
      </c>
      <c r="V26" s="9">
        <v>204</v>
      </c>
    </row>
    <row r="27" spans="1:22" x14ac:dyDescent="0.3">
      <c r="A27" s="1" t="s">
        <v>11</v>
      </c>
      <c r="B27" s="2" t="s">
        <v>54</v>
      </c>
      <c r="C27" s="3">
        <v>45938</v>
      </c>
      <c r="D27" s="4" t="s">
        <v>88</v>
      </c>
      <c r="E27" s="5">
        <v>196</v>
      </c>
      <c r="F27" s="22">
        <v>3</v>
      </c>
      <c r="G27" s="24">
        <v>197</v>
      </c>
      <c r="H27" s="22">
        <v>2</v>
      </c>
      <c r="I27" s="5">
        <v>194</v>
      </c>
      <c r="J27" s="22">
        <v>2</v>
      </c>
      <c r="K27" s="5"/>
      <c r="L27" s="22"/>
      <c r="M27" s="5"/>
      <c r="N27" s="22"/>
      <c r="O27" s="5"/>
      <c r="P27" s="22"/>
      <c r="Q27" s="6">
        <v>3</v>
      </c>
      <c r="R27" s="6">
        <v>587</v>
      </c>
      <c r="S27" s="7">
        <v>195.66666666666666</v>
      </c>
      <c r="T27" s="41">
        <v>7</v>
      </c>
      <c r="U27" s="8">
        <v>6</v>
      </c>
      <c r="V27" s="9">
        <v>201.66666666666666</v>
      </c>
    </row>
    <row r="29" spans="1:22" x14ac:dyDescent="0.3">
      <c r="Q29" s="37">
        <f>SUM(Q24:Q28)</f>
        <v>15</v>
      </c>
      <c r="R29" s="37">
        <f>SUM(R24:R28)</f>
        <v>2894</v>
      </c>
      <c r="S29" s="38">
        <f>SUM(R29/Q29)</f>
        <v>192.93333333333334</v>
      </c>
      <c r="T29" s="37">
        <f>SUM(T24:T28)</f>
        <v>38</v>
      </c>
      <c r="U29" s="37">
        <f>SUM(U24:U28)</f>
        <v>27</v>
      </c>
      <c r="V29" s="39">
        <f>SUM(S29+U29)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3" name="Range1_2_1_1"/>
    <protectedRange sqref="B2" name="Range1"/>
    <protectedRange sqref="D2" name="Range1_1"/>
    <protectedRange sqref="E2:P2" name="Range1_3_5"/>
    <protectedRange sqref="E25 B25:C25 H25:L25 N25:O25" name="Range1_9_2"/>
    <protectedRange sqref="D25" name="Range1_1_6_1"/>
    <protectedRange sqref="G25 M25" name="Range1_33_1_8"/>
    <protectedRange sqref="T25" name="Range1_3_5_5_1"/>
    <protectedRange sqref="B15:C15" name="Range1_3_2"/>
    <protectedRange sqref="D15" name="Range1_1_4_2"/>
    <protectedRange sqref="E15:P15 T15" name="Range1_3_5_4_2"/>
    <protectedRange algorithmName="SHA-512" hashValue="ON39YdpmFHfN9f47KpiRvqrKx0V9+erV1CNkpWzYhW/Qyc6aT8rEyCrvauWSYGZK2ia3o7vd3akF07acHAFpOA==" saltValue="yVW9XmDwTqEnmpSGai0KYg==" spinCount="100000" sqref="B26:C26" name="Range1_13_2"/>
    <protectedRange algorithmName="SHA-512" hashValue="ON39YdpmFHfN9f47KpiRvqrKx0V9+erV1CNkpWzYhW/Qyc6aT8rEyCrvauWSYGZK2ia3o7vd3akF07acHAFpOA==" saltValue="yVW9XmDwTqEnmpSGai0KYg==" spinCount="100000" sqref="D26" name="Range1_1_4_3"/>
    <protectedRange algorithmName="SHA-512" hashValue="ON39YdpmFHfN9f47KpiRvqrKx0V9+erV1CNkpWzYhW/Qyc6aT8rEyCrvauWSYGZK2ia3o7vd3akF07acHAFpOA==" saltValue="yVW9XmDwTqEnmpSGai0KYg==" spinCount="100000" sqref="T26" name="Range1_3_5_4_3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"/>
    <protectedRange algorithmName="SHA-512" hashValue="ON39YdpmFHfN9f47KpiRvqrKx0V9+erV1CNkpWzYhW/Qyc6aT8rEyCrvauWSYGZK2ia3o7vd3akF07acHAFpOA==" saltValue="yVW9XmDwTqEnmpSGai0KYg==" spinCount="100000" sqref="E16:P16 T16" name="Range1_3_5_3"/>
    <protectedRange algorithmName="SHA-512" hashValue="ON39YdpmFHfN9f47KpiRvqrKx0V9+erV1CNkpWzYhW/Qyc6aT8rEyCrvauWSYGZK2ia3o7vd3akF07acHAFpOA==" saltValue="yVW9XmDwTqEnmpSGai0KYg==" spinCount="100000" sqref="B27:C27" name="Range1_13"/>
    <protectedRange algorithmName="SHA-512" hashValue="ON39YdpmFHfN9f47KpiRvqrKx0V9+erV1CNkpWzYhW/Qyc6aT8rEyCrvauWSYGZK2ia3o7vd3akF07acHAFpOA==" saltValue="yVW9XmDwTqEnmpSGai0KYg==" spinCount="100000" sqref="D27" name="Range1_1_4"/>
    <protectedRange algorithmName="SHA-512" hashValue="ON39YdpmFHfN9f47KpiRvqrKx0V9+erV1CNkpWzYhW/Qyc6aT8rEyCrvauWSYGZK2ia3o7vd3akF07acHAFpOA==" saltValue="yVW9XmDwTqEnmpSGai0KYg==" spinCount="100000" sqref="E27 G27:O27" name="Range1_33_1"/>
    <protectedRange algorithmName="SHA-512" hashValue="ON39YdpmFHfN9f47KpiRvqrKx0V9+erV1CNkpWzYhW/Qyc6aT8rEyCrvauWSYGZK2ia3o7vd3akF07acHAFpOA==" saltValue="yVW9XmDwTqEnmpSGai0KYg==" spinCount="100000" sqref="T27" name="Range1_3_5_4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1"/>
    <protectedRange algorithmName="SHA-512" hashValue="ON39YdpmFHfN9f47KpiRvqrKx0V9+erV1CNkpWzYhW/Qyc6aT8rEyCrvauWSYGZK2ia3o7vd3akF07acHAFpOA==" saltValue="yVW9XmDwTqEnmpSGai0KYg==" spinCount="100000" sqref="T17 E17:P17" name="Range1_3_5_3_1"/>
    <protectedRange algorithmName="SHA-512" hashValue="ON39YdpmFHfN9f47KpiRvqrKx0V9+erV1CNkpWzYhW/Qyc6aT8rEyCrvauWSYGZK2ia3o7vd3akF07acHAFpOA==" saltValue="yVW9XmDwTqEnmpSGai0KYg==" spinCount="100000" sqref="B18:C18" name="Range1_12_2"/>
    <protectedRange algorithmName="SHA-512" hashValue="ON39YdpmFHfN9f47KpiRvqrKx0V9+erV1CNkpWzYhW/Qyc6aT8rEyCrvauWSYGZK2ia3o7vd3akF07acHAFpOA==" saltValue="yVW9XmDwTqEnmpSGai0KYg==" spinCount="100000" sqref="D18" name="Range1_1_3_2"/>
    <protectedRange algorithmName="SHA-512" hashValue="ON39YdpmFHfN9f47KpiRvqrKx0V9+erV1CNkpWzYhW/Qyc6aT8rEyCrvauWSYGZK2ia3o7vd3akF07acHAFpOA==" saltValue="yVW9XmDwTqEnmpSGai0KYg==" spinCount="100000" sqref="E18:P18 T18" name="Range1_3_5_3_2"/>
  </protectedRanges>
  <conditionalFormatting sqref="E25">
    <cfRule type="top10" dxfId="61" priority="55" rank="1"/>
  </conditionalFormatting>
  <conditionalFormatting sqref="G25">
    <cfRule type="top10" dxfId="60" priority="54" rank="1"/>
  </conditionalFormatting>
  <conditionalFormatting sqref="I25">
    <cfRule type="top10" dxfId="59" priority="53" rank="1"/>
  </conditionalFormatting>
  <conditionalFormatting sqref="K25">
    <cfRule type="top10" dxfId="58" priority="52" rank="1"/>
  </conditionalFormatting>
  <conditionalFormatting sqref="M25">
    <cfRule type="top10" dxfId="57" priority="51" rank="1"/>
  </conditionalFormatting>
  <conditionalFormatting sqref="O25">
    <cfRule type="top10" dxfId="56" priority="50" rank="1"/>
  </conditionalFormatting>
  <conditionalFormatting sqref="E25:P25">
    <cfRule type="cellIs" dxfId="55" priority="49" operator="greaterThanOrEqual">
      <formula>200</formula>
    </cfRule>
  </conditionalFormatting>
  <conditionalFormatting sqref="E15">
    <cfRule type="top10" dxfId="54" priority="48" rank="1"/>
  </conditionalFormatting>
  <conditionalFormatting sqref="G15">
    <cfRule type="top10" dxfId="53" priority="47" rank="1"/>
  </conditionalFormatting>
  <conditionalFormatting sqref="E15:P15">
    <cfRule type="cellIs" dxfId="52" priority="46" operator="greaterThanOrEqual">
      <formula>200</formula>
    </cfRule>
  </conditionalFormatting>
  <conditionalFormatting sqref="I15">
    <cfRule type="top10" dxfId="51" priority="45" rank="1"/>
  </conditionalFormatting>
  <conditionalFormatting sqref="K15">
    <cfRule type="top10" dxfId="50" priority="44" rank="1"/>
  </conditionalFormatting>
  <conditionalFormatting sqref="M15">
    <cfRule type="top10" dxfId="49" priority="43" rank="1"/>
  </conditionalFormatting>
  <conditionalFormatting sqref="O15">
    <cfRule type="top10" dxfId="48" priority="42" rank="1"/>
  </conditionalFormatting>
  <conditionalFormatting sqref="E26">
    <cfRule type="top10" dxfId="47" priority="36" rank="1"/>
  </conditionalFormatting>
  <conditionalFormatting sqref="E26:P26">
    <cfRule type="cellIs" dxfId="46" priority="35" operator="greaterThanOrEqual">
      <formula>200</formula>
    </cfRule>
  </conditionalFormatting>
  <conditionalFormatting sqref="G26">
    <cfRule type="top10" dxfId="45" priority="37" rank="1"/>
  </conditionalFormatting>
  <conditionalFormatting sqref="I26">
    <cfRule type="top10" dxfId="44" priority="38" rank="1"/>
  </conditionalFormatting>
  <conditionalFormatting sqref="K26">
    <cfRule type="top10" dxfId="43" priority="39" rank="1"/>
  </conditionalFormatting>
  <conditionalFormatting sqref="M26">
    <cfRule type="top10" dxfId="42" priority="40" rank="1"/>
  </conditionalFormatting>
  <conditionalFormatting sqref="O26">
    <cfRule type="top10" dxfId="41" priority="41" rank="1"/>
  </conditionalFormatting>
  <conditionalFormatting sqref="M16:P16">
    <cfRule type="cellIs" dxfId="40" priority="26" operator="greaterThanOrEqual">
      <formula>200</formula>
    </cfRule>
  </conditionalFormatting>
  <conditionalFormatting sqref="E16">
    <cfRule type="cellIs" dxfId="39" priority="27" operator="greaterThanOrEqual">
      <formula>200</formula>
    </cfRule>
    <cfRule type="top10" dxfId="38" priority="28" rank="1"/>
  </conditionalFormatting>
  <conditionalFormatting sqref="G16">
    <cfRule type="cellIs" dxfId="37" priority="29" operator="greaterThanOrEqual">
      <formula>200</formula>
    </cfRule>
    <cfRule type="top10" dxfId="36" priority="30" rank="1"/>
  </conditionalFormatting>
  <conditionalFormatting sqref="I16">
    <cfRule type="cellIs" dxfId="35" priority="31" operator="greaterThanOrEqual">
      <formula>200</formula>
    </cfRule>
    <cfRule type="top10" dxfId="34" priority="32" rank="1"/>
  </conditionalFormatting>
  <conditionalFormatting sqref="M16">
    <cfRule type="top10" dxfId="33" priority="33" rank="1"/>
  </conditionalFormatting>
  <conditionalFormatting sqref="O16">
    <cfRule type="top10" dxfId="32" priority="34" rank="1"/>
  </conditionalFormatting>
  <conditionalFormatting sqref="E27">
    <cfRule type="top10" dxfId="31" priority="20" rank="1"/>
  </conditionalFormatting>
  <conditionalFormatting sqref="E27:P27">
    <cfRule type="cellIs" dxfId="30" priority="19" operator="greaterThanOrEqual">
      <formula>200</formula>
    </cfRule>
  </conditionalFormatting>
  <conditionalFormatting sqref="G27">
    <cfRule type="top10" dxfId="29" priority="21" rank="1"/>
  </conditionalFormatting>
  <conditionalFormatting sqref="I27">
    <cfRule type="top10" dxfId="28" priority="22" rank="1"/>
  </conditionalFormatting>
  <conditionalFormatting sqref="K27">
    <cfRule type="top10" dxfId="27" priority="23" rank="1"/>
  </conditionalFormatting>
  <conditionalFormatting sqref="M27">
    <cfRule type="top10" dxfId="26" priority="24" rank="1"/>
  </conditionalFormatting>
  <conditionalFormatting sqref="O27">
    <cfRule type="top10" dxfId="25" priority="25" rank="1"/>
  </conditionalFormatting>
  <conditionalFormatting sqref="M17:P17">
    <cfRule type="cellIs" dxfId="24" priority="10" operator="greaterThanOrEqual">
      <formula>200</formula>
    </cfRule>
  </conditionalFormatting>
  <conditionalFormatting sqref="E17">
    <cfRule type="cellIs" dxfId="23" priority="11" operator="greaterThanOrEqual">
      <formula>200</formula>
    </cfRule>
    <cfRule type="top10" dxfId="22" priority="12" rank="1"/>
  </conditionalFormatting>
  <conditionalFormatting sqref="G17">
    <cfRule type="cellIs" dxfId="21" priority="13" operator="greaterThanOrEqual">
      <formula>200</formula>
    </cfRule>
    <cfRule type="top10" dxfId="20" priority="14" rank="1"/>
  </conditionalFormatting>
  <conditionalFormatting sqref="I17">
    <cfRule type="cellIs" dxfId="19" priority="15" operator="greaterThanOrEqual">
      <formula>200</formula>
    </cfRule>
    <cfRule type="top10" dxfId="18" priority="16" rank="1"/>
  </conditionalFormatting>
  <conditionalFormatting sqref="M17">
    <cfRule type="top10" dxfId="17" priority="17" rank="1"/>
  </conditionalFormatting>
  <conditionalFormatting sqref="O17">
    <cfRule type="top10" dxfId="16" priority="18" rank="1"/>
  </conditionalFormatting>
  <conditionalFormatting sqref="E18">
    <cfRule type="cellIs" dxfId="15" priority="2" operator="greaterThanOrEqual">
      <formula>200</formula>
    </cfRule>
    <cfRule type="top10" dxfId="14" priority="3" rank="1"/>
  </conditionalFormatting>
  <conditionalFormatting sqref="G18">
    <cfRule type="cellIs" dxfId="13" priority="4" operator="greaterThanOrEqual">
      <formula>200</formula>
    </cfRule>
    <cfRule type="top10" dxfId="12" priority="5" rank="1"/>
  </conditionalFormatting>
  <conditionalFormatting sqref="I18">
    <cfRule type="cellIs" dxfId="11" priority="6" operator="greaterThanOrEqual">
      <formula>200</formula>
    </cfRule>
    <cfRule type="top10" dxfId="10" priority="7" rank="1"/>
  </conditionalFormatting>
  <conditionalFormatting sqref="M18">
    <cfRule type="top10" dxfId="9" priority="8" rank="1"/>
  </conditionalFormatting>
  <conditionalFormatting sqref="M18:P18">
    <cfRule type="cellIs" dxfId="8" priority="1" operator="greaterThanOrEqual">
      <formula>200</formula>
    </cfRule>
  </conditionalFormatting>
  <conditionalFormatting sqref="O18">
    <cfRule type="top10" dxfId="7" priority="9" rank="1"/>
  </conditionalFormatting>
  <hyperlinks>
    <hyperlink ref="X1" location="'Kentucky 2025'!A1" display="Return to Rankings" xr:uid="{EBFE9029-DA13-4746-A3D8-28BE24BA5DD2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8A7E-9FC9-404B-8913-F9C566C0BFC7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85</v>
      </c>
      <c r="C2" s="3">
        <v>45756</v>
      </c>
      <c r="D2" s="4" t="s">
        <v>40</v>
      </c>
      <c r="E2" s="24">
        <v>196</v>
      </c>
      <c r="F2" s="22">
        <v>1</v>
      </c>
      <c r="G2" s="24">
        <v>196</v>
      </c>
      <c r="H2" s="22">
        <v>7</v>
      </c>
      <c r="I2" s="5">
        <v>197.001</v>
      </c>
      <c r="J2" s="22">
        <v>3</v>
      </c>
      <c r="K2" s="42">
        <v>194</v>
      </c>
      <c r="L2" s="22">
        <v>2</v>
      </c>
      <c r="M2" s="42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41">
        <v>13</v>
      </c>
      <c r="U2" s="8">
        <v>11</v>
      </c>
      <c r="V2" s="9">
        <v>206.75024999999999</v>
      </c>
    </row>
    <row r="3" spans="1:24" x14ac:dyDescent="0.3">
      <c r="A3" s="1" t="s">
        <v>11</v>
      </c>
      <c r="B3" s="2" t="s">
        <v>85</v>
      </c>
      <c r="C3" s="3">
        <v>45777</v>
      </c>
      <c r="D3" s="4" t="s">
        <v>40</v>
      </c>
      <c r="E3" s="24">
        <v>199</v>
      </c>
      <c r="F3" s="22">
        <v>3</v>
      </c>
      <c r="G3" s="24">
        <v>196</v>
      </c>
      <c r="H3" s="22">
        <v>4</v>
      </c>
      <c r="I3" s="5">
        <v>198</v>
      </c>
      <c r="J3" s="22">
        <v>3</v>
      </c>
      <c r="K3" s="42">
        <v>193</v>
      </c>
      <c r="L3" s="22">
        <v>2</v>
      </c>
      <c r="M3" s="42"/>
      <c r="N3" s="22"/>
      <c r="O3" s="5"/>
      <c r="P3" s="22"/>
      <c r="Q3" s="6">
        <v>4</v>
      </c>
      <c r="R3" s="6">
        <v>786</v>
      </c>
      <c r="S3" s="7">
        <v>196.5</v>
      </c>
      <c r="T3" s="41">
        <v>12</v>
      </c>
      <c r="U3" s="8">
        <v>6</v>
      </c>
      <c r="V3" s="9">
        <v>202.5</v>
      </c>
    </row>
    <row r="4" spans="1:24" x14ac:dyDescent="0.3">
      <c r="A4" s="1" t="s">
        <v>11</v>
      </c>
      <c r="B4" s="2" t="s">
        <v>85</v>
      </c>
      <c r="C4" s="3">
        <v>45784</v>
      </c>
      <c r="D4" s="4" t="s">
        <v>40</v>
      </c>
      <c r="E4" s="24">
        <v>195</v>
      </c>
      <c r="F4" s="22">
        <v>2</v>
      </c>
      <c r="G4" s="24">
        <v>197</v>
      </c>
      <c r="H4" s="22">
        <v>5</v>
      </c>
      <c r="I4" s="5">
        <v>198</v>
      </c>
      <c r="J4" s="22">
        <v>4</v>
      </c>
      <c r="K4" s="42">
        <v>197</v>
      </c>
      <c r="L4" s="22"/>
      <c r="M4" s="42"/>
      <c r="N4" s="22"/>
      <c r="O4" s="5"/>
      <c r="P4" s="22"/>
      <c r="Q4" s="6">
        <v>4</v>
      </c>
      <c r="R4" s="6">
        <v>787</v>
      </c>
      <c r="S4" s="7">
        <v>196.75</v>
      </c>
      <c r="T4" s="41">
        <v>11</v>
      </c>
      <c r="U4" s="8">
        <v>7</v>
      </c>
      <c r="V4" s="9">
        <v>203.75</v>
      </c>
    </row>
    <row r="5" spans="1:24" x14ac:dyDescent="0.3">
      <c r="A5" s="1" t="s">
        <v>11</v>
      </c>
      <c r="B5" s="2" t="s">
        <v>85</v>
      </c>
      <c r="C5" s="3">
        <v>45791</v>
      </c>
      <c r="D5" s="4" t="s">
        <v>40</v>
      </c>
      <c r="E5" s="24">
        <v>198</v>
      </c>
      <c r="F5" s="22">
        <v>1</v>
      </c>
      <c r="G5" s="24">
        <v>196</v>
      </c>
      <c r="H5" s="22">
        <v>4</v>
      </c>
      <c r="I5" s="5">
        <v>197</v>
      </c>
      <c r="J5" s="22">
        <v>6</v>
      </c>
      <c r="K5" s="42">
        <v>197</v>
      </c>
      <c r="L5" s="22">
        <v>4</v>
      </c>
      <c r="M5" s="42"/>
      <c r="N5" s="22"/>
      <c r="O5" s="5"/>
      <c r="P5" s="22"/>
      <c r="Q5" s="6">
        <v>4</v>
      </c>
      <c r="R5" s="6">
        <v>788</v>
      </c>
      <c r="S5" s="7">
        <v>197</v>
      </c>
      <c r="T5" s="41">
        <v>15</v>
      </c>
      <c r="U5" s="8">
        <v>6</v>
      </c>
      <c r="V5" s="9">
        <v>203</v>
      </c>
    </row>
    <row r="6" spans="1:24" x14ac:dyDescent="0.3">
      <c r="A6" s="1" t="s">
        <v>11</v>
      </c>
      <c r="B6" s="2" t="s">
        <v>85</v>
      </c>
      <c r="C6" s="3">
        <v>45812</v>
      </c>
      <c r="D6" s="4" t="s">
        <v>40</v>
      </c>
      <c r="E6" s="24">
        <v>195</v>
      </c>
      <c r="F6" s="22">
        <v>3</v>
      </c>
      <c r="G6" s="24">
        <v>195</v>
      </c>
      <c r="H6" s="22">
        <v>4</v>
      </c>
      <c r="I6" s="5">
        <v>195</v>
      </c>
      <c r="J6" s="22">
        <v>6</v>
      </c>
      <c r="K6" s="42">
        <v>196</v>
      </c>
      <c r="L6" s="22">
        <v>1</v>
      </c>
      <c r="M6" s="42"/>
      <c r="N6" s="22"/>
      <c r="O6" s="5"/>
      <c r="P6" s="22"/>
      <c r="Q6" s="6">
        <v>4</v>
      </c>
      <c r="R6" s="6">
        <v>781</v>
      </c>
      <c r="S6" s="7">
        <v>195.25</v>
      </c>
      <c r="T6" s="41">
        <v>14</v>
      </c>
      <c r="U6" s="8">
        <v>4</v>
      </c>
      <c r="V6" s="9">
        <v>199.25</v>
      </c>
    </row>
    <row r="7" spans="1:24" x14ac:dyDescent="0.3">
      <c r="A7" s="1" t="s">
        <v>11</v>
      </c>
      <c r="B7" s="2" t="s">
        <v>85</v>
      </c>
      <c r="C7" s="3">
        <v>45819</v>
      </c>
      <c r="D7" s="4" t="s">
        <v>40</v>
      </c>
      <c r="E7" s="5">
        <v>197</v>
      </c>
      <c r="F7" s="22">
        <v>1</v>
      </c>
      <c r="G7" s="24">
        <v>196.001</v>
      </c>
      <c r="H7" s="22">
        <v>4</v>
      </c>
      <c r="I7" s="5">
        <v>198</v>
      </c>
      <c r="J7" s="22">
        <v>2</v>
      </c>
      <c r="K7" s="5">
        <v>199</v>
      </c>
      <c r="L7" s="22">
        <v>4</v>
      </c>
      <c r="M7" s="5"/>
      <c r="N7" s="22"/>
      <c r="O7" s="5"/>
      <c r="P7" s="22"/>
      <c r="Q7" s="6">
        <v>4</v>
      </c>
      <c r="R7" s="6">
        <v>790.00099999999998</v>
      </c>
      <c r="S7" s="7">
        <v>197.50024999999999</v>
      </c>
      <c r="T7" s="41">
        <v>11</v>
      </c>
      <c r="U7" s="8">
        <v>9</v>
      </c>
      <c r="V7" s="9">
        <v>206.50024999999999</v>
      </c>
    </row>
    <row r="8" spans="1:24" x14ac:dyDescent="0.3">
      <c r="A8" s="88" t="s">
        <v>11</v>
      </c>
      <c r="B8" s="89" t="s">
        <v>85</v>
      </c>
      <c r="C8" s="90">
        <v>45917</v>
      </c>
      <c r="D8" s="91" t="s">
        <v>40</v>
      </c>
      <c r="E8" s="92">
        <v>200</v>
      </c>
      <c r="F8" s="93">
        <v>3</v>
      </c>
      <c r="G8" s="98">
        <v>198</v>
      </c>
      <c r="H8" s="93">
        <v>3</v>
      </c>
      <c r="I8" s="92">
        <v>198.001</v>
      </c>
      <c r="J8" s="93">
        <v>5</v>
      </c>
      <c r="K8" s="92">
        <v>198</v>
      </c>
      <c r="L8" s="93">
        <v>8</v>
      </c>
      <c r="M8" s="92"/>
      <c r="N8" s="93"/>
      <c r="O8" s="92"/>
      <c r="P8" s="93"/>
      <c r="Q8" s="94">
        <v>4</v>
      </c>
      <c r="R8" s="94">
        <v>794.00099999999998</v>
      </c>
      <c r="S8" s="95">
        <v>198.50024999999999</v>
      </c>
      <c r="T8" s="37">
        <v>19</v>
      </c>
      <c r="U8" s="96">
        <v>11</v>
      </c>
      <c r="V8" s="97">
        <v>209.50024999999999</v>
      </c>
    </row>
    <row r="10" spans="1:24" x14ac:dyDescent="0.3">
      <c r="Q10" s="37">
        <f>SUM(Q2:Q9)</f>
        <v>28</v>
      </c>
      <c r="R10" s="37">
        <f>SUM(R2:R9)</f>
        <v>5509.0030000000006</v>
      </c>
      <c r="S10" s="38">
        <f>SUM(R10/Q10)</f>
        <v>196.75010714285716</v>
      </c>
      <c r="T10" s="37">
        <f>SUM(T2:T9)</f>
        <v>95</v>
      </c>
      <c r="U10" s="37">
        <f>SUM(U2:U9)</f>
        <v>54</v>
      </c>
      <c r="V10" s="39">
        <f>SUM(S10+U10)</f>
        <v>250.75010714285716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8:C8" name="Range1_13"/>
    <protectedRange sqref="D8" name="Range1_1_4"/>
    <protectedRange sqref="T8" name="Range1_3_5_4"/>
  </protectedRanges>
  <conditionalFormatting sqref="E8">
    <cfRule type="top10" dxfId="1996" priority="7" rank="1"/>
  </conditionalFormatting>
  <conditionalFormatting sqref="G8">
    <cfRule type="top10" dxfId="1995" priority="6" rank="1"/>
  </conditionalFormatting>
  <conditionalFormatting sqref="I8">
    <cfRule type="top10" dxfId="1994" priority="5" rank="1"/>
  </conditionalFormatting>
  <conditionalFormatting sqref="K8">
    <cfRule type="top10" dxfId="1993" priority="4" rank="1"/>
  </conditionalFormatting>
  <conditionalFormatting sqref="M8">
    <cfRule type="top10" dxfId="1992" priority="3" rank="1"/>
  </conditionalFormatting>
  <conditionalFormatting sqref="O8">
    <cfRule type="top10" dxfId="1991" priority="2" rank="1"/>
  </conditionalFormatting>
  <conditionalFormatting sqref="E8:P8">
    <cfRule type="cellIs" dxfId="1990" priority="1" operator="greaterThanOrEqual">
      <formula>200</formula>
    </cfRule>
  </conditionalFormatting>
  <hyperlinks>
    <hyperlink ref="X1" location="'Kentucky 2025'!A1" display="Return to Rankings" xr:uid="{49A8387E-1F2C-46F6-963C-B4E6EAF53658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140B-2025-47F6-84F9-EDB13068DD67}">
  <dimension ref="A1:X10"/>
  <sheetViews>
    <sheetView workbookViewId="0">
      <selection activeCell="A7" sqref="A7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47</v>
      </c>
      <c r="C2" s="3">
        <v>45696</v>
      </c>
      <c r="D2" s="4" t="s">
        <v>40</v>
      </c>
      <c r="E2" s="5">
        <v>184</v>
      </c>
      <c r="F2" s="22">
        <v>1</v>
      </c>
      <c r="G2" s="5">
        <v>179</v>
      </c>
      <c r="H2" s="22">
        <v>0</v>
      </c>
      <c r="I2" s="5">
        <v>189</v>
      </c>
      <c r="J2" s="22">
        <v>2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738</v>
      </c>
      <c r="S2" s="7">
        <v>184.5</v>
      </c>
      <c r="T2" s="41">
        <v>5</v>
      </c>
      <c r="U2" s="8">
        <v>5</v>
      </c>
      <c r="V2" s="9">
        <v>189.5</v>
      </c>
    </row>
    <row r="3" spans="1:24" x14ac:dyDescent="0.3">
      <c r="A3" s="1" t="s">
        <v>37</v>
      </c>
      <c r="B3" s="2" t="s">
        <v>47</v>
      </c>
      <c r="C3" s="3">
        <v>45728</v>
      </c>
      <c r="D3" s="4" t="s">
        <v>40</v>
      </c>
      <c r="E3" s="5">
        <v>180</v>
      </c>
      <c r="F3" s="22"/>
      <c r="G3" s="5">
        <v>188</v>
      </c>
      <c r="H3" s="22">
        <v>1</v>
      </c>
      <c r="I3" s="5">
        <v>186</v>
      </c>
      <c r="J3" s="22"/>
      <c r="K3" s="5">
        <v>192</v>
      </c>
      <c r="L3" s="22">
        <v>1</v>
      </c>
      <c r="M3" s="5"/>
      <c r="N3" s="22"/>
      <c r="O3" s="5"/>
      <c r="P3" s="22"/>
      <c r="Q3" s="6">
        <v>4</v>
      </c>
      <c r="R3" s="6">
        <v>746</v>
      </c>
      <c r="S3" s="7">
        <v>186.5</v>
      </c>
      <c r="T3" s="41">
        <v>2</v>
      </c>
      <c r="U3" s="8">
        <v>5</v>
      </c>
      <c r="V3" s="9">
        <v>191.5</v>
      </c>
    </row>
    <row r="4" spans="1:24" x14ac:dyDescent="0.3">
      <c r="A4" s="1" t="s">
        <v>37</v>
      </c>
      <c r="B4" s="2" t="s">
        <v>71</v>
      </c>
      <c r="C4" s="3">
        <v>45742</v>
      </c>
      <c r="D4" s="4" t="s">
        <v>70</v>
      </c>
      <c r="E4" s="5">
        <v>186</v>
      </c>
      <c r="F4" s="22">
        <v>1</v>
      </c>
      <c r="G4" s="5">
        <v>177</v>
      </c>
      <c r="H4" s="22">
        <v>2</v>
      </c>
      <c r="I4" s="5">
        <v>191</v>
      </c>
      <c r="J4" s="22">
        <v>3</v>
      </c>
      <c r="K4" s="5">
        <v>191</v>
      </c>
      <c r="L4" s="22">
        <v>4</v>
      </c>
      <c r="M4" s="5"/>
      <c r="N4" s="22"/>
      <c r="O4" s="5"/>
      <c r="P4" s="22"/>
      <c r="Q4" s="6">
        <v>4</v>
      </c>
      <c r="R4" s="6">
        <v>745</v>
      </c>
      <c r="S4" s="7">
        <v>186.25</v>
      </c>
      <c r="T4" s="41">
        <v>10</v>
      </c>
      <c r="U4" s="8">
        <v>5</v>
      </c>
      <c r="V4" s="9">
        <v>191.25</v>
      </c>
    </row>
    <row r="5" spans="1:24" x14ac:dyDescent="0.3">
      <c r="A5" s="1" t="s">
        <v>37</v>
      </c>
      <c r="B5" s="2" t="s">
        <v>71</v>
      </c>
      <c r="C5" s="3">
        <v>45861</v>
      </c>
      <c r="D5" s="4" t="s">
        <v>70</v>
      </c>
      <c r="E5" s="5">
        <v>185</v>
      </c>
      <c r="F5" s="22">
        <v>0</v>
      </c>
      <c r="G5" s="5">
        <v>179</v>
      </c>
      <c r="H5" s="22">
        <v>1</v>
      </c>
      <c r="I5" s="5">
        <v>181</v>
      </c>
      <c r="J5" s="22">
        <v>2</v>
      </c>
      <c r="K5" s="5">
        <v>181</v>
      </c>
      <c r="L5" s="22">
        <v>3</v>
      </c>
      <c r="M5" s="5"/>
      <c r="N5" s="22"/>
      <c r="O5" s="5"/>
      <c r="P5" s="22"/>
      <c r="Q5" s="6">
        <v>4</v>
      </c>
      <c r="R5" s="6">
        <v>726</v>
      </c>
      <c r="S5" s="7">
        <v>181.5</v>
      </c>
      <c r="T5" s="41">
        <v>6</v>
      </c>
      <c r="U5" s="8">
        <v>5</v>
      </c>
      <c r="V5" s="9">
        <v>186.5</v>
      </c>
    </row>
    <row r="6" spans="1:24" x14ac:dyDescent="0.3">
      <c r="A6" s="1" t="s">
        <v>37</v>
      </c>
      <c r="B6" s="2" t="s">
        <v>47</v>
      </c>
      <c r="C6" s="3">
        <v>45879</v>
      </c>
      <c r="D6" s="4" t="s">
        <v>40</v>
      </c>
      <c r="E6" s="5">
        <v>189</v>
      </c>
      <c r="F6" s="22">
        <v>3</v>
      </c>
      <c r="G6" s="5">
        <v>189</v>
      </c>
      <c r="H6" s="22">
        <v>3</v>
      </c>
      <c r="I6" s="5">
        <v>191</v>
      </c>
      <c r="J6" s="22">
        <v>3</v>
      </c>
      <c r="K6" s="5">
        <v>189</v>
      </c>
      <c r="L6" s="22"/>
      <c r="M6" s="5">
        <v>192</v>
      </c>
      <c r="N6" s="22"/>
      <c r="O6" s="5">
        <v>191</v>
      </c>
      <c r="P6" s="22">
        <v>2</v>
      </c>
      <c r="Q6" s="6">
        <v>6</v>
      </c>
      <c r="R6" s="6">
        <v>1141</v>
      </c>
      <c r="S6" s="7">
        <v>190.16666666666666</v>
      </c>
      <c r="T6" s="41">
        <v>11</v>
      </c>
      <c r="U6" s="8">
        <v>4</v>
      </c>
      <c r="V6" s="9">
        <v>194.16666666666666</v>
      </c>
    </row>
    <row r="7" spans="1:24" x14ac:dyDescent="0.3">
      <c r="A7" s="1" t="s">
        <v>37</v>
      </c>
      <c r="B7" s="2" t="s">
        <v>47</v>
      </c>
      <c r="C7" s="3">
        <v>45907</v>
      </c>
      <c r="D7" s="4" t="s">
        <v>40</v>
      </c>
      <c r="E7" s="5">
        <v>187</v>
      </c>
      <c r="F7" s="22"/>
      <c r="G7" s="5">
        <v>193</v>
      </c>
      <c r="H7" s="22">
        <v>1</v>
      </c>
      <c r="I7" s="5">
        <v>185</v>
      </c>
      <c r="J7" s="22"/>
      <c r="K7" s="5">
        <v>187</v>
      </c>
      <c r="L7" s="22">
        <v>2</v>
      </c>
      <c r="M7" s="5">
        <v>193</v>
      </c>
      <c r="N7" s="22">
        <v>2</v>
      </c>
      <c r="O7" s="5">
        <v>185</v>
      </c>
      <c r="P7" s="22">
        <v>3</v>
      </c>
      <c r="Q7" s="6">
        <v>6</v>
      </c>
      <c r="R7" s="6">
        <v>1130</v>
      </c>
      <c r="S7" s="7">
        <v>188.33333333333334</v>
      </c>
      <c r="T7" s="41">
        <v>8</v>
      </c>
      <c r="U7" s="8">
        <v>4</v>
      </c>
      <c r="V7" s="9">
        <v>192.33333333333334</v>
      </c>
    </row>
    <row r="8" spans="1:24" x14ac:dyDescent="0.3">
      <c r="A8" s="1" t="s">
        <v>37</v>
      </c>
      <c r="B8" s="2" t="s">
        <v>47</v>
      </c>
      <c r="C8" s="3">
        <v>45948</v>
      </c>
      <c r="D8" s="4" t="s">
        <v>56</v>
      </c>
      <c r="E8" s="24">
        <v>193</v>
      </c>
      <c r="F8" s="84">
        <v>2</v>
      </c>
      <c r="G8" s="24">
        <v>189</v>
      </c>
      <c r="H8" s="84">
        <v>4</v>
      </c>
      <c r="I8" s="24">
        <v>187</v>
      </c>
      <c r="J8" s="84">
        <v>1</v>
      </c>
      <c r="K8" s="24">
        <v>188</v>
      </c>
      <c r="L8" s="84">
        <v>0</v>
      </c>
      <c r="M8" s="5"/>
      <c r="N8" s="22"/>
      <c r="O8" s="5"/>
      <c r="P8" s="22"/>
      <c r="Q8" s="6">
        <v>4</v>
      </c>
      <c r="R8" s="6">
        <v>757</v>
      </c>
      <c r="S8" s="7">
        <v>189.25</v>
      </c>
      <c r="T8" s="41">
        <v>7</v>
      </c>
      <c r="U8" s="8">
        <v>13</v>
      </c>
      <c r="V8" s="9">
        <v>202.25</v>
      </c>
    </row>
    <row r="10" spans="1:24" x14ac:dyDescent="0.3">
      <c r="Q10" s="37">
        <f>SUM(Q2:Q9)</f>
        <v>32</v>
      </c>
      <c r="R10" s="37">
        <f>SUM(R2:R9)</f>
        <v>5983</v>
      </c>
      <c r="S10" s="38">
        <f>SUM(R10/Q10)</f>
        <v>186.96875</v>
      </c>
      <c r="T10" s="37">
        <f>SUM(T2:T9)</f>
        <v>49</v>
      </c>
      <c r="U10" s="37">
        <f>SUM(U2:U9)</f>
        <v>41</v>
      </c>
      <c r="V10" s="39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sqref="B7:C7" name="Range1_11_1"/>
    <protectedRange sqref="D7" name="Range1_1_12_2"/>
    <protectedRange sqref="T7" name="Range1_3_5_7_2"/>
    <protectedRange algorithmName="SHA-512" hashValue="ON39YdpmFHfN9f47KpiRvqrKx0V9+erV1CNkpWzYhW/Qyc6aT8rEyCrvauWSYGZK2ia3o7vd3akF07acHAFpOA==" saltValue="yVW9XmDwTqEnmpSGai0KYg==" spinCount="100000" sqref="B8:C8" name="Range1_17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8"/>
  </protectedRanges>
  <conditionalFormatting sqref="G7">
    <cfRule type="top10" dxfId="1989" priority="18" rank="1"/>
  </conditionalFormatting>
  <conditionalFormatting sqref="I7">
    <cfRule type="top10" dxfId="1988" priority="17" rank="1"/>
  </conditionalFormatting>
  <conditionalFormatting sqref="E7">
    <cfRule type="top10" dxfId="1987" priority="16" rank="1"/>
  </conditionalFormatting>
  <conditionalFormatting sqref="M7">
    <cfRule type="top10" dxfId="1986" priority="15" rank="1"/>
  </conditionalFormatting>
  <conditionalFormatting sqref="O7">
    <cfRule type="top10" dxfId="1985" priority="14" rank="1"/>
  </conditionalFormatting>
  <conditionalFormatting sqref="E7:O7">
    <cfRule type="cellIs" dxfId="1984" priority="13" operator="greaterThanOrEqual">
      <formula>200</formula>
    </cfRule>
  </conditionalFormatting>
  <conditionalFormatting sqref="K7">
    <cfRule type="top10" dxfId="1983" priority="12" rank="1"/>
  </conditionalFormatting>
  <conditionalFormatting sqref="E8">
    <cfRule type="cellIs" dxfId="1982" priority="2" operator="greaterThanOrEqual">
      <formula>200</formula>
    </cfRule>
    <cfRule type="top10" dxfId="1981" priority="3" rank="1"/>
  </conditionalFormatting>
  <conditionalFormatting sqref="M8:O8">
    <cfRule type="cellIs" dxfId="1980" priority="1" operator="greaterThanOrEqual">
      <formula>200</formula>
    </cfRule>
  </conditionalFormatting>
  <conditionalFormatting sqref="G8">
    <cfRule type="cellIs" dxfId="1979" priority="4" operator="greaterThanOrEqual">
      <formula>200</formula>
    </cfRule>
    <cfRule type="top10" dxfId="1978" priority="5" rank="1"/>
  </conditionalFormatting>
  <conditionalFormatting sqref="I8">
    <cfRule type="cellIs" dxfId="1977" priority="6" operator="greaterThanOrEqual">
      <formula>200</formula>
    </cfRule>
    <cfRule type="top10" dxfId="1976" priority="7" rank="1"/>
  </conditionalFormatting>
  <conditionalFormatting sqref="K8">
    <cfRule type="cellIs" dxfId="1975" priority="8" operator="greaterThanOrEqual">
      <formula>200</formula>
    </cfRule>
    <cfRule type="top10" dxfId="1974" priority="9" rank="1"/>
  </conditionalFormatting>
  <conditionalFormatting sqref="M8">
    <cfRule type="top10" dxfId="1973" priority="10" rank="1"/>
  </conditionalFormatting>
  <conditionalFormatting sqref="O8">
    <cfRule type="top10" dxfId="1972" priority="11" rank="1"/>
  </conditionalFormatting>
  <hyperlinks>
    <hyperlink ref="X1" location="'Kentucky 2025'!A1" display="Return to Rankings" xr:uid="{0FED798E-607E-426B-B2E7-D46436465E6C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7BBF-5F4B-478D-BD99-D3817B76B623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2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184</v>
      </c>
      <c r="C2" s="3">
        <v>45892</v>
      </c>
      <c r="D2" s="4" t="s">
        <v>102</v>
      </c>
      <c r="E2" s="24">
        <v>184</v>
      </c>
      <c r="F2" s="22">
        <v>1</v>
      </c>
      <c r="G2" s="24">
        <v>179</v>
      </c>
      <c r="H2" s="22">
        <v>0</v>
      </c>
      <c r="I2" s="5">
        <v>187</v>
      </c>
      <c r="J2" s="22">
        <v>0</v>
      </c>
      <c r="K2" s="24">
        <v>182</v>
      </c>
      <c r="L2" s="22">
        <v>1</v>
      </c>
      <c r="M2" s="42"/>
      <c r="N2" s="22"/>
      <c r="O2" s="5"/>
      <c r="P2" s="22"/>
      <c r="Q2" s="6">
        <v>4</v>
      </c>
      <c r="R2" s="6">
        <v>732</v>
      </c>
      <c r="S2" s="7">
        <v>183</v>
      </c>
      <c r="T2" s="41">
        <v>2</v>
      </c>
      <c r="U2" s="8">
        <v>2</v>
      </c>
      <c r="V2" s="9">
        <v>185</v>
      </c>
    </row>
    <row r="3" spans="1:24" x14ac:dyDescent="0.3">
      <c r="A3" s="1" t="s">
        <v>35</v>
      </c>
      <c r="B3" s="2" t="s">
        <v>184</v>
      </c>
      <c r="C3" s="3">
        <v>45907</v>
      </c>
      <c r="D3" s="4" t="s">
        <v>40</v>
      </c>
      <c r="E3" s="5">
        <v>186</v>
      </c>
      <c r="F3" s="22">
        <v>3</v>
      </c>
      <c r="G3" s="24">
        <v>185</v>
      </c>
      <c r="H3" s="22">
        <v>1</v>
      </c>
      <c r="I3" s="5">
        <v>186</v>
      </c>
      <c r="J3" s="22">
        <v>1</v>
      </c>
      <c r="K3" s="5">
        <v>192</v>
      </c>
      <c r="L3" s="22">
        <v>2</v>
      </c>
      <c r="M3" s="5">
        <v>185</v>
      </c>
      <c r="N3" s="22"/>
      <c r="O3" s="5">
        <v>190</v>
      </c>
      <c r="P3" s="22">
        <v>1</v>
      </c>
      <c r="Q3" s="6">
        <v>6</v>
      </c>
      <c r="R3" s="6">
        <v>1124</v>
      </c>
      <c r="S3" s="7">
        <v>187.33333333333334</v>
      </c>
      <c r="T3" s="41">
        <v>8</v>
      </c>
      <c r="U3" s="8">
        <v>4</v>
      </c>
      <c r="V3" s="9">
        <v>191.33333333333334</v>
      </c>
    </row>
    <row r="4" spans="1:24" x14ac:dyDescent="0.3">
      <c r="A4" s="47" t="s">
        <v>35</v>
      </c>
      <c r="B4" s="2" t="s">
        <v>184</v>
      </c>
      <c r="C4" s="3">
        <v>45927</v>
      </c>
      <c r="D4" s="100" t="s">
        <v>102</v>
      </c>
      <c r="E4" s="24">
        <v>183</v>
      </c>
      <c r="F4" s="22">
        <v>1</v>
      </c>
      <c r="G4" s="24">
        <v>189</v>
      </c>
      <c r="H4" s="22">
        <v>0</v>
      </c>
      <c r="I4" s="5">
        <v>186</v>
      </c>
      <c r="J4" s="22">
        <v>1</v>
      </c>
      <c r="K4" s="42">
        <v>186</v>
      </c>
      <c r="L4" s="22">
        <v>2</v>
      </c>
      <c r="M4" s="42"/>
      <c r="N4" s="22"/>
      <c r="O4" s="5"/>
      <c r="P4" s="22"/>
      <c r="Q4" s="8">
        <v>4</v>
      </c>
      <c r="R4" s="8">
        <v>744</v>
      </c>
      <c r="S4" s="7">
        <v>186</v>
      </c>
      <c r="T4" s="41">
        <v>4</v>
      </c>
      <c r="U4" s="8">
        <v>2</v>
      </c>
      <c r="V4" s="7">
        <v>188</v>
      </c>
    </row>
    <row r="6" spans="1:24" x14ac:dyDescent="0.3">
      <c r="Q6" s="37">
        <f>SUM(Q2:Q5)</f>
        <v>14</v>
      </c>
      <c r="R6" s="37">
        <f>SUM(R2:R5)</f>
        <v>2600</v>
      </c>
      <c r="S6" s="38">
        <f>SUM(R6/Q6)</f>
        <v>185.71428571428572</v>
      </c>
      <c r="T6" s="37">
        <f>SUM(T2:T5)</f>
        <v>14</v>
      </c>
      <c r="U6" s="37">
        <f>SUM(U2:U5)</f>
        <v>8</v>
      </c>
      <c r="V6" s="39">
        <f>SUM(S6+U6)</f>
        <v>193.71428571428572</v>
      </c>
    </row>
    <row r="8" spans="1:24" x14ac:dyDescent="0.3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47" t="s">
        <v>11</v>
      </c>
      <c r="B9" s="2" t="s">
        <v>184</v>
      </c>
      <c r="C9" s="3">
        <v>45927</v>
      </c>
      <c r="D9" s="100" t="s">
        <v>102</v>
      </c>
      <c r="E9" s="5">
        <v>190</v>
      </c>
      <c r="F9" s="22">
        <v>2</v>
      </c>
      <c r="G9" s="24">
        <v>197</v>
      </c>
      <c r="H9" s="22">
        <v>3</v>
      </c>
      <c r="I9" s="5">
        <v>197</v>
      </c>
      <c r="J9" s="22">
        <v>1</v>
      </c>
      <c r="K9" s="5">
        <v>195</v>
      </c>
      <c r="L9" s="22">
        <v>1</v>
      </c>
      <c r="M9" s="5"/>
      <c r="N9" s="22"/>
      <c r="O9" s="5"/>
      <c r="P9" s="22"/>
      <c r="Q9" s="8">
        <v>4</v>
      </c>
      <c r="R9" s="8">
        <v>779</v>
      </c>
      <c r="S9" s="7">
        <v>194.75</v>
      </c>
      <c r="T9" s="41">
        <v>7</v>
      </c>
      <c r="U9" s="8">
        <v>6</v>
      </c>
      <c r="V9" s="7">
        <v>200.75</v>
      </c>
    </row>
    <row r="10" spans="1:24" x14ac:dyDescent="0.3">
      <c r="A10" s="1" t="s">
        <v>11</v>
      </c>
      <c r="B10" s="2" t="s">
        <v>184</v>
      </c>
      <c r="C10" s="3">
        <v>45955</v>
      </c>
      <c r="D10" s="4" t="s">
        <v>102</v>
      </c>
      <c r="E10" s="5">
        <v>189</v>
      </c>
      <c r="F10" s="22">
        <v>0</v>
      </c>
      <c r="G10" s="24">
        <v>197</v>
      </c>
      <c r="H10" s="22">
        <v>2</v>
      </c>
      <c r="I10" s="5">
        <v>191</v>
      </c>
      <c r="J10" s="22">
        <v>4</v>
      </c>
      <c r="K10" s="5">
        <v>0</v>
      </c>
      <c r="L10" s="22"/>
      <c r="M10" s="5">
        <v>0</v>
      </c>
      <c r="N10" s="22"/>
      <c r="O10" s="5">
        <v>0</v>
      </c>
      <c r="P10" s="22"/>
      <c r="Q10" s="6">
        <v>6</v>
      </c>
      <c r="R10" s="6">
        <v>577</v>
      </c>
      <c r="S10" s="7">
        <v>96.166666666666671</v>
      </c>
      <c r="T10" s="41">
        <v>6</v>
      </c>
      <c r="U10" s="8">
        <v>4</v>
      </c>
      <c r="V10" s="9">
        <v>100.16666666666667</v>
      </c>
    </row>
    <row r="12" spans="1:24" x14ac:dyDescent="0.3">
      <c r="Q12" s="37">
        <f>SUM(Q9:Q11)</f>
        <v>10</v>
      </c>
      <c r="R12" s="37">
        <f>SUM(R9:R11)</f>
        <v>1356</v>
      </c>
      <c r="S12" s="38">
        <f>SUM(R12/Q12)</f>
        <v>135.6</v>
      </c>
      <c r="T12" s="37">
        <f>SUM(T9:T11)</f>
        <v>13</v>
      </c>
      <c r="U12" s="37">
        <f>SUM(U9:U11)</f>
        <v>10</v>
      </c>
      <c r="V12" s="39">
        <f>SUM(S12+U12)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_1"/>
    <protectedRange algorithmName="SHA-512" hashValue="ON39YdpmFHfN9f47KpiRvqrKx0V9+erV1CNkpWzYhW/Qyc6aT8rEyCrvauWSYGZK2ia3o7vd3akF07acHAFpOA==" saltValue="yVW9XmDwTqEnmpSGai0KYg==" spinCount="100000" sqref="D2" name="Range1_1_33_1"/>
    <protectedRange algorithmName="SHA-512" hashValue="ON39YdpmFHfN9f47KpiRvqrKx0V9+erV1CNkpWzYhW/Qyc6aT8rEyCrvauWSYGZK2ia3o7vd3akF07acHAFpOA==" saltValue="yVW9XmDwTqEnmpSGai0KYg==" spinCount="100000" sqref="T2" name="Range1_3_5_32_1"/>
    <protectedRange sqref="E3:P3 B3:C3" name="Range1_10_2"/>
    <protectedRange sqref="D3" name="Range1_1_7_2"/>
    <protectedRange sqref="T3" name="Range1_3_5_6_1"/>
    <protectedRange algorithmName="SHA-512" hashValue="ON39YdpmFHfN9f47KpiRvqrKx0V9+erV1CNkpWzYhW/Qyc6aT8rEyCrvauWSYGZK2ia3o7vd3akF07acHAFpOA==" saltValue="yVW9XmDwTqEnmpSGai0KYg==" spinCount="100000" sqref="B8" name="Range1_2_1_1_1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  <protectedRange algorithmName="SHA-512" hashValue="ON39YdpmFHfN9f47KpiRvqrKx0V9+erV1CNkpWzYhW/Qyc6aT8rEyCrvauWSYGZK2ia3o7vd3akF07acHAFpOA==" saltValue="yVW9XmDwTqEnmpSGai0KYg==" spinCount="100000" sqref="E10 B10:C10 H10:L10 N10" name="Range1_15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G10 M10 O10" name="Range1_33_1_3"/>
    <protectedRange algorithmName="SHA-512" hashValue="ON39YdpmFHfN9f47KpiRvqrKx0V9+erV1CNkpWzYhW/Qyc6aT8rEyCrvauWSYGZK2ia3o7vd3akF07acHAFpOA==" saltValue="yVW9XmDwTqEnmpSGai0KYg==" spinCount="100000" sqref="T10" name="Range1_3_5_10_1"/>
  </protectedRanges>
  <conditionalFormatting sqref="E3">
    <cfRule type="top10" dxfId="1971" priority="28" rank="1"/>
  </conditionalFormatting>
  <conditionalFormatting sqref="G3">
    <cfRule type="top10" dxfId="1970" priority="27" rank="1"/>
  </conditionalFormatting>
  <conditionalFormatting sqref="I3">
    <cfRule type="top10" dxfId="1969" priority="26" rank="1"/>
  </conditionalFormatting>
  <conditionalFormatting sqref="K3">
    <cfRule type="top10" dxfId="1968" priority="25" rank="1"/>
  </conditionalFormatting>
  <conditionalFormatting sqref="M3">
    <cfRule type="top10" dxfId="1967" priority="24" rank="1"/>
  </conditionalFormatting>
  <conditionalFormatting sqref="O3">
    <cfRule type="top10" dxfId="1966" priority="23" rank="1"/>
  </conditionalFormatting>
  <conditionalFormatting sqref="E3:P3">
    <cfRule type="cellIs" dxfId="1965" priority="22" operator="greaterThanOrEqual">
      <formula>200</formula>
    </cfRule>
  </conditionalFormatting>
  <conditionalFormatting sqref="E9">
    <cfRule type="top10" dxfId="1964" priority="21" rank="1"/>
  </conditionalFormatting>
  <conditionalFormatting sqref="G9">
    <cfRule type="top10" dxfId="1963" priority="20" rank="1"/>
  </conditionalFormatting>
  <conditionalFormatting sqref="I9">
    <cfRule type="top10" dxfId="1962" priority="19" rank="1"/>
  </conditionalFormatting>
  <conditionalFormatting sqref="K9">
    <cfRule type="top10" dxfId="1961" priority="18" rank="1"/>
  </conditionalFormatting>
  <conditionalFormatting sqref="M9">
    <cfRule type="top10" dxfId="1960" priority="17" rank="1"/>
  </conditionalFormatting>
  <conditionalFormatting sqref="O9">
    <cfRule type="top10" dxfId="1959" priority="16" rank="1"/>
  </conditionalFormatting>
  <conditionalFormatting sqref="E9:P9">
    <cfRule type="cellIs" dxfId="1958" priority="15" operator="greaterThanOrEqual">
      <formula>200</formula>
    </cfRule>
  </conditionalFormatting>
  <conditionalFormatting sqref="E4">
    <cfRule type="top10" dxfId="1957" priority="14" rank="1"/>
  </conditionalFormatting>
  <conditionalFormatting sqref="G4">
    <cfRule type="top10" dxfId="1956" priority="13" rank="1"/>
  </conditionalFormatting>
  <conditionalFormatting sqref="I4">
    <cfRule type="top10" dxfId="1955" priority="12" rank="1"/>
  </conditionalFormatting>
  <conditionalFormatting sqref="K4">
    <cfRule type="top10" dxfId="1954" priority="11" rank="1"/>
  </conditionalFormatting>
  <conditionalFormatting sqref="M4">
    <cfRule type="top10" dxfId="1953" priority="10" rank="1"/>
  </conditionalFormatting>
  <conditionalFormatting sqref="O4">
    <cfRule type="top10" dxfId="1952" priority="9" rank="1"/>
  </conditionalFormatting>
  <conditionalFormatting sqref="E4:P4">
    <cfRule type="cellIs" dxfId="1951" priority="8" operator="greaterThanOrEqual">
      <formula>200</formula>
    </cfRule>
  </conditionalFormatting>
  <conditionalFormatting sqref="E10">
    <cfRule type="top10" dxfId="1950" priority="7" rank="1"/>
  </conditionalFormatting>
  <conditionalFormatting sqref="G10">
    <cfRule type="top10" dxfId="1949" priority="6" rank="1"/>
  </conditionalFormatting>
  <conditionalFormatting sqref="I10">
    <cfRule type="top10" dxfId="1948" priority="5" rank="1"/>
  </conditionalFormatting>
  <conditionalFormatting sqref="K10">
    <cfRule type="top10" dxfId="1947" priority="4" rank="1"/>
  </conditionalFormatting>
  <conditionalFormatting sqref="M10">
    <cfRule type="top10" dxfId="1946" priority="3" rank="1"/>
  </conditionalFormatting>
  <conditionalFormatting sqref="O10">
    <cfRule type="top10" dxfId="1945" priority="2" rank="1"/>
  </conditionalFormatting>
  <conditionalFormatting sqref="E10:P10">
    <cfRule type="cellIs" dxfId="1944" priority="1" operator="greaterThanOrEqual">
      <formula>200</formula>
    </cfRule>
  </conditionalFormatting>
  <hyperlinks>
    <hyperlink ref="X1" location="'Kentucky 2025'!A1" display="Return to Rankings" xr:uid="{59447322-576E-4F64-8DA1-5B25E48926D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2F83C6-CD6B-40A7-9C4F-5854BB6D9F4C}">
          <x14:formula1>
            <xm:f>'C:\Users\jmfg1\Downloads\[ABRA Club Tournament 10252025 Mt. Sterling Ky. 40353.xlsm]DATA'!#REF!</xm:f>
          </x14:formula1>
          <xm:sqref>B10</xm:sqref>
        </x14:dataValidation>
        <x14:dataValidation type="list" allowBlank="1" showInputMessage="1" showErrorMessage="1" xr:uid="{BABD420B-2A97-45D9-89F3-68F56912676F}">
          <x14:formula1>
            <xm:f>'C:\Users\jmfg1\Downloads\[ABRA Club Tournament 10252025 Mt. Sterling Ky. 40353.xlsm]DATA'!#REF!</xm:f>
          </x14:formula1>
          <xm:sqref>D10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9A1C-F04F-4026-8440-62DA690046BF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134</v>
      </c>
      <c r="C2" s="3">
        <v>45808</v>
      </c>
      <c r="D2" s="4" t="s">
        <v>56</v>
      </c>
      <c r="E2" s="84">
        <v>173</v>
      </c>
      <c r="F2" s="84">
        <v>0</v>
      </c>
      <c r="G2" s="84">
        <v>162</v>
      </c>
      <c r="H2" s="84">
        <v>0</v>
      </c>
      <c r="I2" s="84">
        <v>177</v>
      </c>
      <c r="J2" s="84">
        <v>2</v>
      </c>
      <c r="K2" s="84">
        <v>163</v>
      </c>
      <c r="L2" s="84">
        <v>0</v>
      </c>
      <c r="M2" s="5"/>
      <c r="N2" s="22"/>
      <c r="O2" s="5"/>
      <c r="P2" s="22"/>
      <c r="Q2" s="6">
        <v>4</v>
      </c>
      <c r="R2" s="6">
        <v>675</v>
      </c>
      <c r="S2" s="7">
        <v>168.75</v>
      </c>
      <c r="T2" s="41">
        <v>2</v>
      </c>
      <c r="U2" s="8">
        <v>4</v>
      </c>
      <c r="V2" s="9">
        <v>172.75</v>
      </c>
    </row>
    <row r="3" spans="1:24" x14ac:dyDescent="0.3">
      <c r="A3" s="1" t="s">
        <v>37</v>
      </c>
      <c r="B3" s="2" t="s">
        <v>134</v>
      </c>
      <c r="C3" s="3">
        <v>45857</v>
      </c>
      <c r="D3" s="4" t="s">
        <v>56</v>
      </c>
      <c r="E3" s="5">
        <v>176</v>
      </c>
      <c r="F3" s="22">
        <v>2</v>
      </c>
      <c r="G3" s="5">
        <v>169</v>
      </c>
      <c r="H3" s="22">
        <v>1</v>
      </c>
      <c r="I3" s="5">
        <v>179</v>
      </c>
      <c r="J3" s="22">
        <v>2</v>
      </c>
      <c r="K3" s="5">
        <v>174</v>
      </c>
      <c r="L3" s="22">
        <v>0</v>
      </c>
      <c r="M3" s="5">
        <v>169</v>
      </c>
      <c r="N3" s="22">
        <v>0</v>
      </c>
      <c r="O3" s="5">
        <v>174</v>
      </c>
      <c r="P3" s="22">
        <v>0</v>
      </c>
      <c r="Q3" s="6">
        <v>6</v>
      </c>
      <c r="R3" s="6">
        <v>1041</v>
      </c>
      <c r="S3" s="7">
        <v>173.5</v>
      </c>
      <c r="T3" s="41">
        <v>5</v>
      </c>
      <c r="U3" s="8">
        <v>6</v>
      </c>
      <c r="V3" s="9">
        <v>179.5</v>
      </c>
    </row>
    <row r="5" spans="1:24" x14ac:dyDescent="0.3">
      <c r="Q5" s="37">
        <f>SUM(Q2:Q4)</f>
        <v>10</v>
      </c>
      <c r="R5" s="37">
        <f>SUM(R2:R4)</f>
        <v>1716</v>
      </c>
      <c r="S5" s="38">
        <f>SUM(R5/Q5)</f>
        <v>171.6</v>
      </c>
      <c r="T5" s="37">
        <f>SUM(T2:T4)</f>
        <v>7</v>
      </c>
      <c r="U5" s="37">
        <f>SUM(U2:U4)</f>
        <v>10</v>
      </c>
      <c r="V5" s="39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AB2B33A6-3B99-4A6D-B3A1-EFDE7A7F0C00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ABB6-4814-445B-8BCC-A89A8AB5A8D9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136</v>
      </c>
      <c r="C2" s="3">
        <v>45812</v>
      </c>
      <c r="D2" s="4" t="s">
        <v>40</v>
      </c>
      <c r="E2" s="5">
        <v>190</v>
      </c>
      <c r="F2" s="22">
        <v>2</v>
      </c>
      <c r="G2" s="5">
        <v>186</v>
      </c>
      <c r="H2" s="22">
        <v>1</v>
      </c>
      <c r="I2" s="5">
        <v>189</v>
      </c>
      <c r="J2" s="22"/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758</v>
      </c>
      <c r="S2" s="7">
        <v>189.5</v>
      </c>
      <c r="T2" s="41">
        <v>4</v>
      </c>
      <c r="U2" s="8">
        <v>13</v>
      </c>
      <c r="V2" s="9">
        <v>202.5</v>
      </c>
    </row>
    <row r="3" spans="1:24" x14ac:dyDescent="0.3">
      <c r="A3" s="1" t="s">
        <v>37</v>
      </c>
      <c r="B3" s="2" t="s">
        <v>136</v>
      </c>
      <c r="C3" s="3">
        <v>45879</v>
      </c>
      <c r="D3" s="4" t="s">
        <v>40</v>
      </c>
      <c r="E3" s="5">
        <v>190</v>
      </c>
      <c r="F3" s="22">
        <v>1</v>
      </c>
      <c r="G3" s="5">
        <v>189</v>
      </c>
      <c r="H3" s="22"/>
      <c r="I3" s="5">
        <v>187</v>
      </c>
      <c r="J3" s="22">
        <v>1</v>
      </c>
      <c r="K3" s="5">
        <v>188</v>
      </c>
      <c r="L3" s="22"/>
      <c r="M3" s="5">
        <v>187</v>
      </c>
      <c r="N3" s="22"/>
      <c r="O3" s="5">
        <v>179</v>
      </c>
      <c r="P3" s="22"/>
      <c r="Q3" s="6">
        <v>6</v>
      </c>
      <c r="R3" s="6">
        <v>1120</v>
      </c>
      <c r="S3" s="7">
        <v>186.66666666666666</v>
      </c>
      <c r="T3" s="41">
        <v>2</v>
      </c>
      <c r="U3" s="8">
        <v>4</v>
      </c>
      <c r="V3" s="9">
        <v>190.66666666666666</v>
      </c>
    </row>
    <row r="4" spans="1:24" x14ac:dyDescent="0.3">
      <c r="A4" s="88" t="s">
        <v>37</v>
      </c>
      <c r="B4" s="89" t="s">
        <v>136</v>
      </c>
      <c r="C4" s="90">
        <v>45907</v>
      </c>
      <c r="D4" s="91" t="s">
        <v>40</v>
      </c>
      <c r="E4" s="92">
        <v>190</v>
      </c>
      <c r="F4" s="93">
        <v>1</v>
      </c>
      <c r="G4" s="92">
        <v>187</v>
      </c>
      <c r="H4" s="93">
        <v>2</v>
      </c>
      <c r="I4" s="92">
        <v>189</v>
      </c>
      <c r="J4" s="93">
        <v>1</v>
      </c>
      <c r="K4" s="92">
        <v>192</v>
      </c>
      <c r="L4" s="93">
        <v>4</v>
      </c>
      <c r="M4" s="92">
        <v>183</v>
      </c>
      <c r="N4" s="93">
        <v>1</v>
      </c>
      <c r="O4" s="92">
        <v>188</v>
      </c>
      <c r="P4" s="93"/>
      <c r="Q4" s="94">
        <v>6</v>
      </c>
      <c r="R4" s="94">
        <v>1129</v>
      </c>
      <c r="S4" s="95">
        <v>188.16666666666666</v>
      </c>
      <c r="T4" s="37">
        <v>9</v>
      </c>
      <c r="U4" s="96">
        <v>4</v>
      </c>
      <c r="V4" s="97">
        <v>192.16666666666666</v>
      </c>
    </row>
    <row r="6" spans="1:24" x14ac:dyDescent="0.3">
      <c r="Q6" s="37">
        <f>SUM(Q2:Q5)</f>
        <v>16</v>
      </c>
      <c r="R6" s="37">
        <f>SUM(R2:R5)</f>
        <v>3007</v>
      </c>
      <c r="S6" s="38">
        <f>SUM(R6/Q6)</f>
        <v>187.9375</v>
      </c>
      <c r="T6" s="37">
        <f>SUM(T2:T5)</f>
        <v>15</v>
      </c>
      <c r="U6" s="37">
        <f>SUM(U2:U5)</f>
        <v>21</v>
      </c>
      <c r="V6" s="39">
        <f>SUM(S6+U6)</f>
        <v>208.9375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11_1"/>
    <protectedRange sqref="D4" name="Range1_1_12_2"/>
    <protectedRange sqref="T4" name="Range1_3_5_7_2"/>
  </protectedRanges>
  <conditionalFormatting sqref="G4">
    <cfRule type="top10" dxfId="1943" priority="7" rank="1"/>
  </conditionalFormatting>
  <conditionalFormatting sqref="I4">
    <cfRule type="top10" dxfId="1942" priority="6" rank="1"/>
  </conditionalFormatting>
  <conditionalFormatting sqref="E4">
    <cfRule type="top10" dxfId="1941" priority="5" rank="1"/>
  </conditionalFormatting>
  <conditionalFormatting sqref="M4">
    <cfRule type="top10" dxfId="1940" priority="4" rank="1"/>
  </conditionalFormatting>
  <conditionalFormatting sqref="O4">
    <cfRule type="top10" dxfId="1939" priority="3" rank="1"/>
  </conditionalFormatting>
  <conditionalFormatting sqref="E4:O4">
    <cfRule type="cellIs" dxfId="1938" priority="2" operator="greaterThanOrEqual">
      <formula>200</formula>
    </cfRule>
  </conditionalFormatting>
  <conditionalFormatting sqref="K4">
    <cfRule type="top10" dxfId="1937" priority="1" rank="1"/>
  </conditionalFormatting>
  <hyperlinks>
    <hyperlink ref="X1" location="'Kentucky 2025'!A1" display="Return to Rankings" xr:uid="{58434D01-CBF2-47E6-A988-1DC95E699024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BF15-EC47-4607-9C60-44238E209BBB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142</v>
      </c>
      <c r="C2" s="3">
        <v>45833</v>
      </c>
      <c r="D2" s="4" t="s">
        <v>70</v>
      </c>
      <c r="E2" s="5">
        <v>181</v>
      </c>
      <c r="F2" s="22">
        <v>0</v>
      </c>
      <c r="G2" s="24">
        <v>182</v>
      </c>
      <c r="H2" s="22">
        <v>0</v>
      </c>
      <c r="I2" s="5">
        <v>192</v>
      </c>
      <c r="J2" s="22">
        <v>3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741</v>
      </c>
      <c r="S2" s="7">
        <v>185.25</v>
      </c>
      <c r="T2" s="41">
        <v>4</v>
      </c>
      <c r="U2" s="8">
        <v>5</v>
      </c>
      <c r="V2" s="9">
        <v>190.25</v>
      </c>
    </row>
    <row r="3" spans="1:24" ht="15" customHeight="1" x14ac:dyDescent="0.3">
      <c r="A3" s="1" t="s">
        <v>35</v>
      </c>
      <c r="B3" s="2" t="s">
        <v>142</v>
      </c>
      <c r="C3" s="3">
        <v>45836</v>
      </c>
      <c r="D3" s="4" t="s">
        <v>102</v>
      </c>
      <c r="E3" s="24">
        <v>177</v>
      </c>
      <c r="F3" s="22">
        <v>0</v>
      </c>
      <c r="G3" s="24">
        <v>181</v>
      </c>
      <c r="H3" s="22">
        <v>1</v>
      </c>
      <c r="I3" s="5">
        <v>188</v>
      </c>
      <c r="J3" s="22">
        <v>1</v>
      </c>
      <c r="K3" s="42">
        <v>184</v>
      </c>
      <c r="L3" s="22">
        <v>0</v>
      </c>
      <c r="M3" s="42"/>
      <c r="N3" s="22"/>
      <c r="O3" s="5"/>
      <c r="P3" s="22"/>
      <c r="Q3" s="6">
        <v>4</v>
      </c>
      <c r="R3" s="6">
        <v>730</v>
      </c>
      <c r="S3" s="7">
        <v>182.5</v>
      </c>
      <c r="T3" s="41">
        <v>2</v>
      </c>
      <c r="U3" s="8">
        <v>2</v>
      </c>
      <c r="V3" s="9">
        <v>184.5</v>
      </c>
    </row>
    <row r="4" spans="1:24" ht="15" customHeight="1" x14ac:dyDescent="0.3">
      <c r="A4" s="1" t="s">
        <v>35</v>
      </c>
      <c r="B4" s="2" t="s">
        <v>142</v>
      </c>
      <c r="C4" s="3">
        <v>45892</v>
      </c>
      <c r="D4" s="4" t="s">
        <v>102</v>
      </c>
      <c r="E4" s="24">
        <v>180</v>
      </c>
      <c r="F4" s="22">
        <v>0</v>
      </c>
      <c r="G4" s="24">
        <v>180</v>
      </c>
      <c r="H4" s="22">
        <v>0</v>
      </c>
      <c r="I4" s="5">
        <v>183</v>
      </c>
      <c r="J4" s="22">
        <v>0</v>
      </c>
      <c r="K4" s="42">
        <v>184</v>
      </c>
      <c r="L4" s="22">
        <v>0</v>
      </c>
      <c r="M4" s="42"/>
      <c r="N4" s="22"/>
      <c r="O4" s="5"/>
      <c r="P4" s="22"/>
      <c r="Q4" s="6">
        <v>4</v>
      </c>
      <c r="R4" s="6">
        <v>727</v>
      </c>
      <c r="S4" s="7">
        <v>181.75</v>
      </c>
      <c r="T4" s="41">
        <v>0</v>
      </c>
      <c r="U4" s="8">
        <v>2</v>
      </c>
      <c r="V4" s="9">
        <v>183.75</v>
      </c>
    </row>
    <row r="5" spans="1:24" x14ac:dyDescent="0.3">
      <c r="A5" s="47" t="s">
        <v>35</v>
      </c>
      <c r="B5" s="2" t="s">
        <v>142</v>
      </c>
      <c r="C5" s="3">
        <v>45927</v>
      </c>
      <c r="D5" s="100" t="s">
        <v>102</v>
      </c>
      <c r="E5" s="24">
        <v>188</v>
      </c>
      <c r="F5" s="22">
        <v>0</v>
      </c>
      <c r="G5" s="24">
        <v>187</v>
      </c>
      <c r="H5" s="22">
        <v>0</v>
      </c>
      <c r="I5" s="5">
        <v>186</v>
      </c>
      <c r="J5" s="22">
        <v>2</v>
      </c>
      <c r="K5" s="5">
        <v>185</v>
      </c>
      <c r="L5" s="22">
        <v>0</v>
      </c>
      <c r="M5" s="5"/>
      <c r="N5" s="22"/>
      <c r="O5" s="5"/>
      <c r="P5" s="22"/>
      <c r="Q5" s="8">
        <v>4</v>
      </c>
      <c r="R5" s="8">
        <v>746</v>
      </c>
      <c r="S5" s="7">
        <v>186.5</v>
      </c>
      <c r="T5" s="41">
        <v>2</v>
      </c>
      <c r="U5" s="8">
        <v>4</v>
      </c>
      <c r="V5" s="7">
        <v>190.5</v>
      </c>
    </row>
    <row r="6" spans="1:24" x14ac:dyDescent="0.3">
      <c r="A6" s="1" t="s">
        <v>35</v>
      </c>
      <c r="B6" s="2" t="s">
        <v>142</v>
      </c>
      <c r="C6" s="3">
        <v>45955</v>
      </c>
      <c r="D6" s="4" t="s">
        <v>102</v>
      </c>
      <c r="E6" s="5">
        <v>185</v>
      </c>
      <c r="F6" s="22">
        <v>1</v>
      </c>
      <c r="G6" s="24">
        <v>184</v>
      </c>
      <c r="H6" s="22">
        <v>0</v>
      </c>
      <c r="I6" s="5">
        <v>191</v>
      </c>
      <c r="J6" s="22">
        <v>0</v>
      </c>
      <c r="K6" s="5">
        <v>184</v>
      </c>
      <c r="L6" s="22">
        <v>0</v>
      </c>
      <c r="M6" s="5">
        <v>186</v>
      </c>
      <c r="N6" s="22">
        <v>0</v>
      </c>
      <c r="O6" s="5">
        <v>189</v>
      </c>
      <c r="P6" s="22">
        <v>2</v>
      </c>
      <c r="Q6" s="6">
        <v>6</v>
      </c>
      <c r="R6" s="6">
        <v>1119</v>
      </c>
      <c r="S6" s="7">
        <v>186.5</v>
      </c>
      <c r="T6" s="41">
        <v>3</v>
      </c>
      <c r="U6" s="8">
        <v>4</v>
      </c>
      <c r="V6" s="9">
        <v>190.5</v>
      </c>
    </row>
    <row r="8" spans="1:24" x14ac:dyDescent="0.3">
      <c r="Q8" s="37">
        <f>SUM(Q2:Q7)</f>
        <v>22</v>
      </c>
      <c r="R8" s="37">
        <f>SUM(R2:R7)</f>
        <v>4063</v>
      </c>
      <c r="S8" s="38">
        <f>SUM(R8/Q8)</f>
        <v>184.68181818181819</v>
      </c>
      <c r="T8" s="37">
        <f>SUM(T2:T7)</f>
        <v>11</v>
      </c>
      <c r="U8" s="37">
        <f>SUM(U2:U7)</f>
        <v>17</v>
      </c>
      <c r="V8" s="39">
        <f>SUM(S8+U8)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E6:P6 B6:C6" name="Range1_16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T6" name="Range1_3_5_11"/>
  </protectedRanges>
  <conditionalFormatting sqref="E5">
    <cfRule type="top10" dxfId="2074" priority="14" rank="1"/>
  </conditionalFormatting>
  <conditionalFormatting sqref="G5">
    <cfRule type="top10" dxfId="2073" priority="13" rank="1"/>
  </conditionalFormatting>
  <conditionalFormatting sqref="I5">
    <cfRule type="top10" dxfId="2072" priority="12" rank="1"/>
  </conditionalFormatting>
  <conditionalFormatting sqref="K5">
    <cfRule type="top10" dxfId="2071" priority="11" rank="1"/>
  </conditionalFormatting>
  <conditionalFormatting sqref="M5">
    <cfRule type="top10" dxfId="2070" priority="10" rank="1"/>
  </conditionalFormatting>
  <conditionalFormatting sqref="O5">
    <cfRule type="top10" dxfId="2069" priority="9" rank="1"/>
  </conditionalFormatting>
  <conditionalFormatting sqref="E5:P5">
    <cfRule type="cellIs" dxfId="2068" priority="8" operator="greaterThanOrEqual">
      <formula>200</formula>
    </cfRule>
  </conditionalFormatting>
  <conditionalFormatting sqref="E6">
    <cfRule type="top10" dxfId="2067" priority="7" rank="1"/>
  </conditionalFormatting>
  <conditionalFormatting sqref="G6">
    <cfRule type="top10" dxfId="2066" priority="6" rank="1"/>
  </conditionalFormatting>
  <conditionalFormatting sqref="I6">
    <cfRule type="top10" dxfId="2065" priority="5" rank="1"/>
  </conditionalFormatting>
  <conditionalFormatting sqref="K6">
    <cfRule type="top10" dxfId="2064" priority="4" rank="1"/>
  </conditionalFormatting>
  <conditionalFormatting sqref="M6">
    <cfRule type="top10" dxfId="2063" priority="3" rank="1"/>
  </conditionalFormatting>
  <conditionalFormatting sqref="O6">
    <cfRule type="top10" dxfId="2062" priority="2" rank="1"/>
  </conditionalFormatting>
  <conditionalFormatting sqref="E6:P6">
    <cfRule type="cellIs" dxfId="2061" priority="1" operator="greaterThanOrEqual">
      <formula>200</formula>
    </cfRule>
  </conditionalFormatting>
  <hyperlinks>
    <hyperlink ref="X1" location="'Kentucky 2025'!A1" display="Return to Rankings" xr:uid="{70696D40-9888-4FB4-AD2F-F29106C84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5125CB-0234-4B04-92ED-2EFD3BBB4F0E}">
          <x14:formula1>
            <xm:f>'C:\Users\jmfg1\Downloads\[ABRA Club Tournament 10252025 Mt. Sterling Ky. 40353.xlsm]DATA'!#REF!</xm:f>
          </x14:formula1>
          <xm:sqref>B6</xm:sqref>
        </x14:dataValidation>
        <x14:dataValidation type="list" allowBlank="1" showInputMessage="1" showErrorMessage="1" xr:uid="{CA7855DC-4DF7-4BF2-8C18-CD19032028FB}">
          <x14:formula1>
            <xm:f>'C:\Users\jmfg1\Downloads\[ABRA Club Tournament 10252025 Mt. Sterling Ky. 40353.xlsm]DATA'!#REF!</xm:f>
          </x14:formula1>
          <xm:sqref>D6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8C70-8831-4341-BC0E-FE77015E8B4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173</v>
      </c>
      <c r="C2" s="3">
        <v>45879</v>
      </c>
      <c r="D2" s="4" t="s">
        <v>40</v>
      </c>
      <c r="E2" s="5">
        <v>190</v>
      </c>
      <c r="F2" s="22">
        <v>1</v>
      </c>
      <c r="G2" s="24">
        <v>188</v>
      </c>
      <c r="H2" s="22">
        <v>0</v>
      </c>
      <c r="I2" s="5">
        <v>189</v>
      </c>
      <c r="J2" s="22">
        <v>2</v>
      </c>
      <c r="K2" s="5">
        <v>190</v>
      </c>
      <c r="L2" s="22"/>
      <c r="M2" s="5">
        <v>192</v>
      </c>
      <c r="N2" s="22">
        <v>2</v>
      </c>
      <c r="O2" s="5">
        <v>186</v>
      </c>
      <c r="P2" s="22"/>
      <c r="Q2" s="6">
        <v>6</v>
      </c>
      <c r="R2" s="6">
        <v>1135</v>
      </c>
      <c r="S2" s="7">
        <v>189.16666666666666</v>
      </c>
      <c r="T2" s="41">
        <v>5</v>
      </c>
      <c r="U2" s="8">
        <v>4</v>
      </c>
      <c r="V2" s="9">
        <v>193.16666666666666</v>
      </c>
    </row>
    <row r="4" spans="1:24" x14ac:dyDescent="0.3">
      <c r="Q4" s="37">
        <f>SUM(Q2:Q3)</f>
        <v>6</v>
      </c>
      <c r="R4" s="37">
        <f>SUM(R2:R3)</f>
        <v>1135</v>
      </c>
      <c r="S4" s="38">
        <f>SUM(R4/Q4)</f>
        <v>189.16666666666666</v>
      </c>
      <c r="T4" s="37">
        <f>SUM(T2:T3)</f>
        <v>5</v>
      </c>
      <c r="U4" s="37">
        <f>SUM(U2:U3)</f>
        <v>4</v>
      </c>
      <c r="V4" s="39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CE74E8C-13B7-4FA3-BC53-C3DB238EA926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71E0-4B9C-4BBA-9D8A-77B0638AFBDF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77</v>
      </c>
      <c r="C2" s="3">
        <v>45745</v>
      </c>
      <c r="D2" s="4" t="s">
        <v>56</v>
      </c>
      <c r="E2" s="5">
        <v>185</v>
      </c>
      <c r="F2" s="22">
        <v>0</v>
      </c>
      <c r="G2" s="24">
        <v>193</v>
      </c>
      <c r="H2" s="22">
        <v>1</v>
      </c>
      <c r="I2" s="5">
        <v>189</v>
      </c>
      <c r="J2" s="22">
        <v>1</v>
      </c>
      <c r="K2" s="5">
        <v>189</v>
      </c>
      <c r="L2" s="22">
        <v>1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1">
        <v>3</v>
      </c>
      <c r="U2" s="8">
        <v>10</v>
      </c>
      <c r="V2" s="9">
        <v>199</v>
      </c>
    </row>
    <row r="3" spans="1:24" x14ac:dyDescent="0.3">
      <c r="A3" s="1" t="s">
        <v>11</v>
      </c>
      <c r="B3" s="2" t="s">
        <v>77</v>
      </c>
      <c r="C3" s="3">
        <v>45857</v>
      </c>
      <c r="D3" s="4" t="s">
        <v>56</v>
      </c>
      <c r="E3" s="5">
        <v>182</v>
      </c>
      <c r="F3" s="22">
        <v>1</v>
      </c>
      <c r="G3" s="24">
        <v>182</v>
      </c>
      <c r="H3" s="22">
        <v>1</v>
      </c>
      <c r="I3" s="5">
        <v>182</v>
      </c>
      <c r="J3" s="22">
        <v>0</v>
      </c>
      <c r="K3" s="5">
        <v>181</v>
      </c>
      <c r="L3" s="22">
        <v>1</v>
      </c>
      <c r="M3" s="5">
        <v>191</v>
      </c>
      <c r="N3" s="22">
        <v>2</v>
      </c>
      <c r="O3" s="5">
        <v>182</v>
      </c>
      <c r="P3" s="22">
        <v>2</v>
      </c>
      <c r="Q3" s="6">
        <v>6</v>
      </c>
      <c r="R3" s="6">
        <v>1100</v>
      </c>
      <c r="S3" s="7">
        <v>183.33333333333334</v>
      </c>
      <c r="T3" s="41">
        <v>7</v>
      </c>
      <c r="U3" s="8">
        <v>4</v>
      </c>
      <c r="V3" s="9">
        <v>187.33333333333334</v>
      </c>
    </row>
    <row r="4" spans="1:24" x14ac:dyDescent="0.3">
      <c r="A4" s="1" t="s">
        <v>11</v>
      </c>
      <c r="B4" s="2" t="s">
        <v>77</v>
      </c>
      <c r="C4" s="3">
        <v>45864</v>
      </c>
      <c r="D4" s="4" t="s">
        <v>56</v>
      </c>
      <c r="E4" s="5">
        <v>189</v>
      </c>
      <c r="F4" s="22">
        <v>1</v>
      </c>
      <c r="G4" s="24">
        <v>188</v>
      </c>
      <c r="H4" s="22">
        <v>0</v>
      </c>
      <c r="I4" s="5">
        <v>189</v>
      </c>
      <c r="J4" s="22">
        <v>1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41">
        <v>3</v>
      </c>
      <c r="U4" s="8">
        <v>2</v>
      </c>
      <c r="V4" s="9">
        <v>190.25</v>
      </c>
    </row>
    <row r="5" spans="1:24" x14ac:dyDescent="0.3">
      <c r="A5" s="1" t="s">
        <v>11</v>
      </c>
      <c r="B5" s="2" t="s">
        <v>77</v>
      </c>
      <c r="C5" s="3">
        <v>45878</v>
      </c>
      <c r="D5" s="4" t="s">
        <v>56</v>
      </c>
      <c r="E5" s="24">
        <v>185</v>
      </c>
      <c r="F5" s="22">
        <v>2</v>
      </c>
      <c r="G5" s="24">
        <v>179</v>
      </c>
      <c r="H5" s="22">
        <v>0</v>
      </c>
      <c r="I5" s="5">
        <v>191</v>
      </c>
      <c r="J5" s="22">
        <v>1</v>
      </c>
      <c r="K5" s="42">
        <v>189</v>
      </c>
      <c r="L5" s="22">
        <v>0</v>
      </c>
      <c r="M5" s="42"/>
      <c r="N5" s="22"/>
      <c r="O5" s="5"/>
      <c r="P5" s="22"/>
      <c r="Q5" s="6">
        <v>4</v>
      </c>
      <c r="R5" s="6">
        <v>744</v>
      </c>
      <c r="S5" s="7">
        <v>186</v>
      </c>
      <c r="T5" s="41">
        <v>3</v>
      </c>
      <c r="U5" s="8">
        <v>2</v>
      </c>
      <c r="V5" s="9">
        <v>188</v>
      </c>
    </row>
    <row r="7" spans="1:24" x14ac:dyDescent="0.3">
      <c r="Q7" s="37">
        <f>SUM(Q2:Q6)</f>
        <v>18</v>
      </c>
      <c r="R7" s="37">
        <f>SUM(R2:R6)</f>
        <v>3353</v>
      </c>
      <c r="S7" s="38">
        <f>SUM(R7/Q7)</f>
        <v>186.27777777777777</v>
      </c>
      <c r="T7" s="37">
        <f>SUM(T2:T6)</f>
        <v>16</v>
      </c>
      <c r="U7" s="37">
        <f>SUM(U2:U6)</f>
        <v>18</v>
      </c>
      <c r="V7" s="39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52F9C476-FD40-47F5-9DC9-C3286A5AC98E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559D-6C0D-45D9-8B54-4D0BDC5EB35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169</v>
      </c>
      <c r="C2" s="3">
        <v>45879</v>
      </c>
      <c r="D2" s="4" t="s">
        <v>40</v>
      </c>
      <c r="E2" s="5">
        <v>188</v>
      </c>
      <c r="F2" s="22"/>
      <c r="G2" s="5">
        <v>188</v>
      </c>
      <c r="H2" s="22">
        <v>1</v>
      </c>
      <c r="I2" s="5">
        <v>184</v>
      </c>
      <c r="J2" s="22">
        <v>1</v>
      </c>
      <c r="K2" s="5">
        <v>187</v>
      </c>
      <c r="L2" s="22"/>
      <c r="M2" s="5">
        <v>188</v>
      </c>
      <c r="N2" s="22">
        <v>1</v>
      </c>
      <c r="O2" s="5">
        <v>197</v>
      </c>
      <c r="P2" s="22">
        <v>3</v>
      </c>
      <c r="Q2" s="6">
        <v>6</v>
      </c>
      <c r="R2" s="6">
        <v>1132</v>
      </c>
      <c r="S2" s="7">
        <v>188.66666666666666</v>
      </c>
      <c r="T2" s="41">
        <v>6</v>
      </c>
      <c r="U2" s="8">
        <v>4</v>
      </c>
      <c r="V2" s="9">
        <v>192.66666666666666</v>
      </c>
    </row>
    <row r="4" spans="1:24" x14ac:dyDescent="0.3">
      <c r="Q4" s="37">
        <f>SUM(Q2:Q3)</f>
        <v>6</v>
      </c>
      <c r="R4" s="37">
        <f>SUM(R2:R3)</f>
        <v>1132</v>
      </c>
      <c r="S4" s="38">
        <f>SUM(R4/Q4)</f>
        <v>188.66666666666666</v>
      </c>
      <c r="T4" s="37">
        <f>SUM(T2:T3)</f>
        <v>6</v>
      </c>
      <c r="U4" s="37">
        <f>SUM(U2:U3)</f>
        <v>4</v>
      </c>
      <c r="V4" s="3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07196617-E07D-432C-A3D9-11D9E2C418EC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2A90-6BD7-4241-ACDD-37F85EDB8A84}">
  <dimension ref="A1:X14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82</v>
      </c>
      <c r="C2" s="3">
        <v>45752</v>
      </c>
      <c r="D2" s="4" t="s">
        <v>40</v>
      </c>
      <c r="E2" s="5">
        <v>199</v>
      </c>
      <c r="F2" s="22">
        <v>5</v>
      </c>
      <c r="G2" s="5">
        <v>199</v>
      </c>
      <c r="H2" s="22">
        <v>1</v>
      </c>
      <c r="I2" s="5">
        <v>198</v>
      </c>
      <c r="J2" s="22">
        <v>3</v>
      </c>
      <c r="K2" s="5">
        <v>199</v>
      </c>
      <c r="L2" s="22">
        <v>5</v>
      </c>
      <c r="M2" s="5"/>
      <c r="N2" s="22"/>
      <c r="O2" s="5"/>
      <c r="P2" s="22"/>
      <c r="Q2" s="6">
        <v>4</v>
      </c>
      <c r="R2" s="6">
        <v>795</v>
      </c>
      <c r="S2" s="7">
        <v>198.75</v>
      </c>
      <c r="T2" s="41">
        <v>14</v>
      </c>
      <c r="U2" s="8">
        <v>5</v>
      </c>
      <c r="V2" s="9">
        <v>203.75</v>
      </c>
    </row>
    <row r="3" spans="1:24" x14ac:dyDescent="0.3">
      <c r="A3" s="1" t="s">
        <v>15</v>
      </c>
      <c r="B3" s="2" t="s">
        <v>82</v>
      </c>
      <c r="C3" s="3">
        <v>45787</v>
      </c>
      <c r="D3" s="4" t="s">
        <v>40</v>
      </c>
      <c r="E3" s="5">
        <v>198</v>
      </c>
      <c r="F3" s="22">
        <v>4</v>
      </c>
      <c r="G3" s="5">
        <v>198</v>
      </c>
      <c r="H3" s="22">
        <v>1</v>
      </c>
      <c r="I3" s="5">
        <v>198</v>
      </c>
      <c r="J3" s="22">
        <v>4</v>
      </c>
      <c r="K3" s="5">
        <v>197</v>
      </c>
      <c r="L3" s="22">
        <v>2</v>
      </c>
      <c r="M3" s="5"/>
      <c r="N3" s="22"/>
      <c r="O3" s="5"/>
      <c r="P3" s="22"/>
      <c r="Q3" s="6">
        <v>4</v>
      </c>
      <c r="R3" s="6">
        <v>791</v>
      </c>
      <c r="S3" s="7">
        <v>197.75</v>
      </c>
      <c r="T3" s="41">
        <v>11</v>
      </c>
      <c r="U3" s="8">
        <v>13</v>
      </c>
      <c r="V3" s="9">
        <v>210.75</v>
      </c>
    </row>
    <row r="4" spans="1:24" x14ac:dyDescent="0.3">
      <c r="A4" s="1" t="s">
        <v>15</v>
      </c>
      <c r="B4" s="2" t="s">
        <v>82</v>
      </c>
      <c r="C4" s="3">
        <v>45850</v>
      </c>
      <c r="D4" s="4" t="s">
        <v>40</v>
      </c>
      <c r="E4" s="5">
        <v>197</v>
      </c>
      <c r="F4" s="22">
        <v>3</v>
      </c>
      <c r="G4" s="5">
        <v>197</v>
      </c>
      <c r="H4" s="22"/>
      <c r="I4" s="5">
        <v>197</v>
      </c>
      <c r="J4" s="22">
        <v>3</v>
      </c>
      <c r="K4" s="81">
        <v>200</v>
      </c>
      <c r="L4" s="22">
        <v>3</v>
      </c>
      <c r="M4" s="5"/>
      <c r="N4" s="22"/>
      <c r="O4" s="5"/>
      <c r="P4" s="22"/>
      <c r="Q4" s="6">
        <v>4</v>
      </c>
      <c r="R4" s="6">
        <v>791</v>
      </c>
      <c r="S4" s="7">
        <v>197.75</v>
      </c>
      <c r="T4" s="41">
        <v>9</v>
      </c>
      <c r="U4" s="8">
        <v>5</v>
      </c>
      <c r="V4" s="9">
        <v>202.75</v>
      </c>
    </row>
    <row r="5" spans="1:24" x14ac:dyDescent="0.3">
      <c r="A5" s="1" t="s">
        <v>15</v>
      </c>
      <c r="B5" s="2" t="s">
        <v>82</v>
      </c>
      <c r="C5" s="3">
        <v>45879</v>
      </c>
      <c r="D5" s="4" t="s">
        <v>40</v>
      </c>
      <c r="E5" s="5">
        <v>198</v>
      </c>
      <c r="F5" s="22">
        <v>2</v>
      </c>
      <c r="G5" s="5">
        <v>194</v>
      </c>
      <c r="H5" s="22">
        <v>0</v>
      </c>
      <c r="I5" s="5">
        <v>195</v>
      </c>
      <c r="J5" s="22">
        <v>2</v>
      </c>
      <c r="K5" s="5">
        <v>195</v>
      </c>
      <c r="L5" s="22">
        <v>1</v>
      </c>
      <c r="M5" s="5">
        <v>199</v>
      </c>
      <c r="N5" s="22">
        <v>1</v>
      </c>
      <c r="O5" s="5">
        <v>195</v>
      </c>
      <c r="P5" s="22">
        <v>3</v>
      </c>
      <c r="Q5" s="6">
        <v>6</v>
      </c>
      <c r="R5" s="6">
        <v>1176</v>
      </c>
      <c r="S5" s="7">
        <v>196</v>
      </c>
      <c r="T5" s="41">
        <v>9</v>
      </c>
      <c r="U5" s="8">
        <v>4</v>
      </c>
      <c r="V5" s="9">
        <v>200</v>
      </c>
    </row>
    <row r="6" spans="1:24" x14ac:dyDescent="0.3">
      <c r="A6" s="1" t="s">
        <v>15</v>
      </c>
      <c r="B6" s="2" t="s">
        <v>82</v>
      </c>
      <c r="C6" s="3">
        <v>45941</v>
      </c>
      <c r="D6" s="4" t="s">
        <v>40</v>
      </c>
      <c r="E6" s="5">
        <v>192</v>
      </c>
      <c r="F6" s="22">
        <v>2</v>
      </c>
      <c r="G6" s="5">
        <v>196</v>
      </c>
      <c r="H6" s="22">
        <v>2</v>
      </c>
      <c r="I6" s="5">
        <v>197</v>
      </c>
      <c r="J6" s="22">
        <v>3</v>
      </c>
      <c r="K6" s="5">
        <v>196</v>
      </c>
      <c r="L6" s="22">
        <v>2</v>
      </c>
      <c r="M6" s="5">
        <v>196</v>
      </c>
      <c r="N6" s="22">
        <v>1</v>
      </c>
      <c r="O6" s="5">
        <v>197</v>
      </c>
      <c r="P6" s="22">
        <v>1</v>
      </c>
      <c r="Q6" s="6">
        <v>6</v>
      </c>
      <c r="R6" s="6">
        <v>1174</v>
      </c>
      <c r="S6" s="7">
        <v>195.66666666666666</v>
      </c>
      <c r="T6" s="41">
        <v>11</v>
      </c>
      <c r="U6" s="8">
        <v>6</v>
      </c>
      <c r="V6" s="9">
        <v>201.66666666666666</v>
      </c>
    </row>
    <row r="8" spans="1:24" x14ac:dyDescent="0.3">
      <c r="Q8" s="37">
        <f>SUM(Q2:Q7)</f>
        <v>24</v>
      </c>
      <c r="R8" s="37">
        <f>SUM(R2:R7)</f>
        <v>4727</v>
      </c>
      <c r="S8" s="38">
        <f>SUM(R8/Q8)</f>
        <v>196.95833333333334</v>
      </c>
      <c r="T8" s="37">
        <f>SUM(T2:T7)</f>
        <v>54</v>
      </c>
      <c r="U8" s="37">
        <f>SUM(U2:U7)</f>
        <v>33</v>
      </c>
      <c r="V8" s="39">
        <f>SUM(S8+U8)</f>
        <v>229.95833333333334</v>
      </c>
    </row>
    <row r="11" spans="1:24" x14ac:dyDescent="0.3">
      <c r="A11" s="25" t="s">
        <v>1</v>
      </c>
      <c r="B11" s="26" t="s">
        <v>2</v>
      </c>
      <c r="C11" s="27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3">
      <c r="A12" s="1" t="s">
        <v>11</v>
      </c>
      <c r="B12" s="2" t="s">
        <v>82</v>
      </c>
      <c r="C12" s="3">
        <v>45815</v>
      </c>
      <c r="D12" s="4" t="s">
        <v>40</v>
      </c>
      <c r="E12" s="24">
        <v>197.001</v>
      </c>
      <c r="F12" s="22">
        <v>6</v>
      </c>
      <c r="G12" s="24">
        <v>195</v>
      </c>
      <c r="H12" s="22">
        <v>3</v>
      </c>
      <c r="I12" s="5">
        <v>196</v>
      </c>
      <c r="J12" s="22">
        <v>4</v>
      </c>
      <c r="K12" s="42">
        <v>197</v>
      </c>
      <c r="L12" s="22">
        <v>3</v>
      </c>
      <c r="M12" s="42"/>
      <c r="N12" s="22"/>
      <c r="O12" s="5"/>
      <c r="P12" s="22"/>
      <c r="Q12" s="6">
        <v>4</v>
      </c>
      <c r="R12" s="6">
        <v>785.00099999999998</v>
      </c>
      <c r="S12" s="7">
        <v>196.25024999999999</v>
      </c>
      <c r="T12" s="41">
        <v>16</v>
      </c>
      <c r="U12" s="8">
        <v>7</v>
      </c>
      <c r="V12" s="9">
        <v>203.25024999999999</v>
      </c>
    </row>
    <row r="14" spans="1:24" x14ac:dyDescent="0.3">
      <c r="Q14" s="37">
        <f>SUM(Q12:Q13)</f>
        <v>4</v>
      </c>
      <c r="R14" s="37">
        <f>SUM(R12:R13)</f>
        <v>785.00099999999998</v>
      </c>
      <c r="S14" s="38">
        <f>SUM(R14/Q14)</f>
        <v>196.25024999999999</v>
      </c>
      <c r="T14" s="37">
        <f>SUM(T12:T13)</f>
        <v>16</v>
      </c>
      <c r="U14" s="37">
        <f>SUM(U12:U13)</f>
        <v>7</v>
      </c>
      <c r="V14" s="39">
        <f>SUM(S14+U14)</f>
        <v>203.25024999999999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sqref="B4:C4" name="Range1_8"/>
    <protectedRange sqref="D4" name="Range1_1_17"/>
    <protectedRange sqref="E4:P4 T4" name="Range1_3_5_15"/>
    <protectedRange sqref="B6:C6" name="Range1_12"/>
    <protectedRange sqref="D6" name="Range1_1_3"/>
    <protectedRange sqref="E6:P6 T6" name="Range1_3_5_3"/>
  </protectedRanges>
  <conditionalFormatting sqref="E6">
    <cfRule type="top10" dxfId="1936" priority="7" rank="1"/>
  </conditionalFormatting>
  <conditionalFormatting sqref="G6">
    <cfRule type="top10" dxfId="1935" priority="6" rank="1"/>
  </conditionalFormatting>
  <conditionalFormatting sqref="E6:P6">
    <cfRule type="cellIs" dxfId="1934" priority="5" operator="greaterThanOrEqual">
      <formula>200</formula>
    </cfRule>
  </conditionalFormatting>
  <conditionalFormatting sqref="I6">
    <cfRule type="top10" dxfId="1933" priority="4" rank="1"/>
  </conditionalFormatting>
  <conditionalFormatting sqref="K6">
    <cfRule type="top10" dxfId="1932" priority="3" rank="1"/>
  </conditionalFormatting>
  <conditionalFormatting sqref="M6">
    <cfRule type="top10" dxfId="1931" priority="2" rank="1"/>
  </conditionalFormatting>
  <conditionalFormatting sqref="O6">
    <cfRule type="top10" dxfId="1930" priority="1" rank="1"/>
  </conditionalFormatting>
  <hyperlinks>
    <hyperlink ref="X1" location="'Kentucky 2025'!A1" display="Return to Rankings" xr:uid="{72FC6DD0-CAFA-46B7-8C04-B0F2249E1189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C8DE-0E95-4FBD-BD7C-2CF11D7AD85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152</v>
      </c>
      <c r="C2" s="3">
        <v>45844</v>
      </c>
      <c r="D2" s="4" t="s">
        <v>70</v>
      </c>
      <c r="E2" s="24">
        <v>185</v>
      </c>
      <c r="F2" s="22">
        <v>4</v>
      </c>
      <c r="G2" s="24">
        <v>181</v>
      </c>
      <c r="H2" s="22">
        <v>0</v>
      </c>
      <c r="I2" s="5">
        <v>184</v>
      </c>
      <c r="J2" s="22">
        <v>2</v>
      </c>
      <c r="K2" s="42">
        <v>180</v>
      </c>
      <c r="L2" s="22">
        <v>0</v>
      </c>
      <c r="M2" s="42">
        <v>186</v>
      </c>
      <c r="N2" s="22">
        <v>1</v>
      </c>
      <c r="O2" s="5">
        <v>180</v>
      </c>
      <c r="P2" s="22">
        <v>1</v>
      </c>
      <c r="Q2" s="6">
        <v>6</v>
      </c>
      <c r="R2" s="6">
        <v>1096</v>
      </c>
      <c r="S2" s="7">
        <v>182.66666666666666</v>
      </c>
      <c r="T2" s="41">
        <v>8</v>
      </c>
      <c r="U2" s="8">
        <v>4</v>
      </c>
      <c r="V2" s="9">
        <v>186.66666666666666</v>
      </c>
    </row>
    <row r="4" spans="1:24" x14ac:dyDescent="0.3">
      <c r="Q4" s="37">
        <f>SUM(Q2:Q3)</f>
        <v>6</v>
      </c>
      <c r="R4" s="37">
        <f>SUM(R2:R3)</f>
        <v>1096</v>
      </c>
      <c r="S4" s="38">
        <f>SUM(R4/Q4)</f>
        <v>182.66666666666666</v>
      </c>
      <c r="T4" s="37">
        <f>SUM(T2:T3)</f>
        <v>8</v>
      </c>
      <c r="U4" s="37">
        <f>SUM(U2:U3)</f>
        <v>4</v>
      </c>
      <c r="V4" s="39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AA5685E-2697-46F4-9379-5377E4A9D262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56"/>
  <sheetViews>
    <sheetView topLeftCell="A37" workbookViewId="0">
      <selection activeCell="A43" sqref="A43:V4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42</v>
      </c>
      <c r="C2" s="3">
        <v>45693</v>
      </c>
      <c r="D2" s="4" t="s">
        <v>40</v>
      </c>
      <c r="E2" s="5">
        <v>172</v>
      </c>
      <c r="F2" s="22">
        <v>0</v>
      </c>
      <c r="G2" s="5">
        <v>177</v>
      </c>
      <c r="H2" s="22">
        <v>1</v>
      </c>
      <c r="I2" s="5">
        <v>184</v>
      </c>
      <c r="J2" s="22">
        <v>1</v>
      </c>
      <c r="K2" s="5">
        <v>190</v>
      </c>
      <c r="L2" s="22">
        <v>1</v>
      </c>
      <c r="M2" s="5"/>
      <c r="N2" s="22"/>
      <c r="O2" s="5"/>
      <c r="P2" s="22"/>
      <c r="Q2" s="6">
        <v>4</v>
      </c>
      <c r="R2" s="6">
        <v>723</v>
      </c>
      <c r="S2" s="7">
        <v>180.75</v>
      </c>
      <c r="T2" s="23">
        <v>3</v>
      </c>
      <c r="U2" s="8">
        <v>5</v>
      </c>
      <c r="V2" s="9">
        <v>185.75</v>
      </c>
    </row>
    <row r="3" spans="1:24" x14ac:dyDescent="0.3">
      <c r="A3" s="1" t="s">
        <v>35</v>
      </c>
      <c r="B3" s="2" t="s">
        <v>42</v>
      </c>
      <c r="C3" s="3">
        <v>45696</v>
      </c>
      <c r="D3" s="4" t="s">
        <v>40</v>
      </c>
      <c r="E3" s="24">
        <v>177</v>
      </c>
      <c r="F3" s="22">
        <v>0</v>
      </c>
      <c r="G3" s="24">
        <v>181</v>
      </c>
      <c r="H3" s="22">
        <v>1</v>
      </c>
      <c r="I3" s="5">
        <v>186</v>
      </c>
      <c r="J3" s="22">
        <v>1</v>
      </c>
      <c r="K3" s="42">
        <v>185</v>
      </c>
      <c r="L3" s="22">
        <v>0</v>
      </c>
      <c r="M3" s="42"/>
      <c r="N3" s="22"/>
      <c r="O3" s="5"/>
      <c r="P3" s="22"/>
      <c r="Q3" s="6">
        <v>4</v>
      </c>
      <c r="R3" s="6">
        <v>729</v>
      </c>
      <c r="S3" s="7">
        <v>182.25</v>
      </c>
      <c r="T3" s="41">
        <v>2</v>
      </c>
      <c r="U3" s="8">
        <v>5</v>
      </c>
      <c r="V3" s="9">
        <v>187.25</v>
      </c>
    </row>
    <row r="4" spans="1:24" x14ac:dyDescent="0.3">
      <c r="A4" s="1" t="s">
        <v>35</v>
      </c>
      <c r="B4" s="2" t="s">
        <v>42</v>
      </c>
      <c r="C4" s="3">
        <v>45700</v>
      </c>
      <c r="D4" s="4" t="s">
        <v>40</v>
      </c>
      <c r="E4" s="5">
        <v>188</v>
      </c>
      <c r="F4" s="22">
        <v>3</v>
      </c>
      <c r="G4" s="24">
        <v>186</v>
      </c>
      <c r="H4" s="22">
        <v>1</v>
      </c>
      <c r="I4" s="5">
        <v>189</v>
      </c>
      <c r="J4" s="22">
        <v>1</v>
      </c>
      <c r="K4" s="5">
        <v>182</v>
      </c>
      <c r="L4" s="22"/>
      <c r="M4" s="5"/>
      <c r="N4" s="22"/>
      <c r="O4" s="5"/>
      <c r="P4" s="22"/>
      <c r="Q4" s="6">
        <v>4</v>
      </c>
      <c r="R4" s="6">
        <v>745</v>
      </c>
      <c r="S4" s="7">
        <v>186.25</v>
      </c>
      <c r="T4" s="41">
        <v>5</v>
      </c>
      <c r="U4" s="8">
        <v>13</v>
      </c>
      <c r="V4" s="9">
        <v>199.25</v>
      </c>
    </row>
    <row r="5" spans="1:24" x14ac:dyDescent="0.3">
      <c r="A5" s="1" t="s">
        <v>35</v>
      </c>
      <c r="B5" s="2" t="s">
        <v>42</v>
      </c>
      <c r="C5" s="3">
        <v>45721</v>
      </c>
      <c r="D5" s="4" t="s">
        <v>40</v>
      </c>
      <c r="E5" s="24">
        <v>171</v>
      </c>
      <c r="F5" s="22">
        <v>1</v>
      </c>
      <c r="G5" s="24">
        <v>180</v>
      </c>
      <c r="H5" s="22">
        <v>0</v>
      </c>
      <c r="I5" s="5">
        <v>178</v>
      </c>
      <c r="J5" s="22"/>
      <c r="K5" s="42">
        <v>181</v>
      </c>
      <c r="L5" s="22"/>
      <c r="M5" s="42"/>
      <c r="N5" s="22"/>
      <c r="O5" s="5"/>
      <c r="P5" s="22"/>
      <c r="Q5" s="6">
        <v>4</v>
      </c>
      <c r="R5" s="6">
        <v>710</v>
      </c>
      <c r="S5" s="7">
        <v>177.5</v>
      </c>
      <c r="T5" s="41">
        <v>1</v>
      </c>
      <c r="U5" s="8">
        <v>4</v>
      </c>
      <c r="V5" s="9">
        <v>181.5</v>
      </c>
    </row>
    <row r="6" spans="1:24" x14ac:dyDescent="0.3">
      <c r="A6" s="1" t="s">
        <v>35</v>
      </c>
      <c r="B6" s="2" t="s">
        <v>42</v>
      </c>
      <c r="C6" s="3">
        <v>45728</v>
      </c>
      <c r="D6" s="4" t="s">
        <v>40</v>
      </c>
      <c r="E6" s="5">
        <v>171</v>
      </c>
      <c r="F6" s="22"/>
      <c r="G6" s="24">
        <v>169</v>
      </c>
      <c r="H6" s="22"/>
      <c r="I6" s="5">
        <v>170</v>
      </c>
      <c r="J6" s="22"/>
      <c r="K6" s="5">
        <v>181</v>
      </c>
      <c r="L6" s="22">
        <v>1</v>
      </c>
      <c r="M6" s="5"/>
      <c r="N6" s="22"/>
      <c r="O6" s="5"/>
      <c r="P6" s="22"/>
      <c r="Q6" s="6">
        <v>4</v>
      </c>
      <c r="R6" s="6">
        <v>691</v>
      </c>
      <c r="S6" s="7">
        <v>172.75</v>
      </c>
      <c r="T6" s="41">
        <v>1</v>
      </c>
      <c r="U6" s="8">
        <v>2</v>
      </c>
      <c r="V6" s="9">
        <v>174.75</v>
      </c>
    </row>
    <row r="7" spans="1:24" x14ac:dyDescent="0.3">
      <c r="A7" s="1" t="s">
        <v>35</v>
      </c>
      <c r="B7" s="2" t="s">
        <v>42</v>
      </c>
      <c r="C7" s="3">
        <v>45731</v>
      </c>
      <c r="D7" s="4" t="s">
        <v>40</v>
      </c>
      <c r="E7" s="5">
        <v>178</v>
      </c>
      <c r="F7" s="22">
        <v>1</v>
      </c>
      <c r="G7" s="24">
        <v>184</v>
      </c>
      <c r="H7" s="22">
        <v>1</v>
      </c>
      <c r="I7" s="5">
        <v>180</v>
      </c>
      <c r="J7" s="22"/>
      <c r="K7" s="5">
        <v>182</v>
      </c>
      <c r="L7" s="22"/>
      <c r="M7" s="5"/>
      <c r="N7" s="22"/>
      <c r="O7" s="5"/>
      <c r="P7" s="22"/>
      <c r="Q7" s="6">
        <v>4</v>
      </c>
      <c r="R7" s="6">
        <v>724</v>
      </c>
      <c r="S7" s="7">
        <v>181</v>
      </c>
      <c r="T7" s="41">
        <v>2</v>
      </c>
      <c r="U7" s="8">
        <v>11</v>
      </c>
      <c r="V7" s="9">
        <v>192</v>
      </c>
    </row>
    <row r="8" spans="1:24" x14ac:dyDescent="0.3">
      <c r="A8" s="1" t="s">
        <v>35</v>
      </c>
      <c r="B8" s="2" t="s">
        <v>42</v>
      </c>
      <c r="C8" s="3">
        <v>45735</v>
      </c>
      <c r="D8" s="4" t="s">
        <v>40</v>
      </c>
      <c r="E8" s="5">
        <v>159</v>
      </c>
      <c r="F8" s="22"/>
      <c r="G8" s="24">
        <v>177</v>
      </c>
      <c r="H8" s="22"/>
      <c r="I8" s="5">
        <v>170</v>
      </c>
      <c r="J8" s="22"/>
      <c r="K8" s="5">
        <v>177</v>
      </c>
      <c r="L8" s="22">
        <v>1</v>
      </c>
      <c r="M8" s="5"/>
      <c r="N8" s="22"/>
      <c r="O8" s="5"/>
      <c r="P8" s="22"/>
      <c r="Q8" s="6">
        <v>4</v>
      </c>
      <c r="R8" s="6">
        <v>683</v>
      </c>
      <c r="S8" s="7">
        <v>170.75</v>
      </c>
      <c r="T8" s="41">
        <v>1</v>
      </c>
      <c r="U8" s="8">
        <v>3</v>
      </c>
      <c r="V8" s="9">
        <v>173.75</v>
      </c>
    </row>
    <row r="9" spans="1:24" x14ac:dyDescent="0.3">
      <c r="A9" s="1" t="s">
        <v>35</v>
      </c>
      <c r="B9" s="2" t="s">
        <v>42</v>
      </c>
      <c r="C9" s="3">
        <v>45749</v>
      </c>
      <c r="D9" s="4" t="s">
        <v>40</v>
      </c>
      <c r="E9" s="24">
        <v>187</v>
      </c>
      <c r="F9" s="22">
        <v>1</v>
      </c>
      <c r="G9" s="24">
        <v>177</v>
      </c>
      <c r="H9" s="22">
        <v>1</v>
      </c>
      <c r="I9" s="5">
        <v>181</v>
      </c>
      <c r="J9" s="22">
        <v>1</v>
      </c>
      <c r="K9" s="42">
        <v>183</v>
      </c>
      <c r="L9" s="22">
        <v>1</v>
      </c>
      <c r="M9" s="42"/>
      <c r="N9" s="22"/>
      <c r="O9" s="5"/>
      <c r="P9" s="22"/>
      <c r="Q9" s="6">
        <v>4</v>
      </c>
      <c r="R9" s="6">
        <v>728</v>
      </c>
      <c r="S9" s="7">
        <v>182</v>
      </c>
      <c r="T9" s="41">
        <v>4</v>
      </c>
      <c r="U9" s="8">
        <v>9</v>
      </c>
      <c r="V9" s="9">
        <v>191</v>
      </c>
    </row>
    <row r="10" spans="1:24" x14ac:dyDescent="0.3">
      <c r="A10" s="1" t="s">
        <v>35</v>
      </c>
      <c r="B10" s="2" t="s">
        <v>42</v>
      </c>
      <c r="C10" s="3">
        <v>45752</v>
      </c>
      <c r="D10" s="4" t="s">
        <v>40</v>
      </c>
      <c r="E10" s="24">
        <v>190</v>
      </c>
      <c r="F10" s="22">
        <v>2</v>
      </c>
      <c r="G10" s="24">
        <v>191</v>
      </c>
      <c r="H10" s="22">
        <v>1</v>
      </c>
      <c r="I10" s="5">
        <v>191</v>
      </c>
      <c r="J10" s="22">
        <v>1</v>
      </c>
      <c r="K10" s="42">
        <v>191</v>
      </c>
      <c r="L10" s="22">
        <v>2</v>
      </c>
      <c r="M10" s="42"/>
      <c r="N10" s="22"/>
      <c r="O10" s="5"/>
      <c r="P10" s="22"/>
      <c r="Q10" s="6">
        <v>4</v>
      </c>
      <c r="R10" s="6">
        <v>763</v>
      </c>
      <c r="S10" s="7">
        <v>190.75</v>
      </c>
      <c r="T10" s="41">
        <v>6</v>
      </c>
      <c r="U10" s="8">
        <v>9</v>
      </c>
      <c r="V10" s="9">
        <v>199.75</v>
      </c>
    </row>
    <row r="11" spans="1:24" x14ac:dyDescent="0.3">
      <c r="A11" s="1" t="s">
        <v>35</v>
      </c>
      <c r="B11" s="2" t="s">
        <v>42</v>
      </c>
      <c r="C11" s="3">
        <v>45756</v>
      </c>
      <c r="D11" s="4" t="s">
        <v>40</v>
      </c>
      <c r="E11" s="24">
        <v>184</v>
      </c>
      <c r="F11" s="22"/>
      <c r="G11" s="24">
        <v>186</v>
      </c>
      <c r="H11" s="22">
        <v>2</v>
      </c>
      <c r="I11" s="5">
        <v>185</v>
      </c>
      <c r="J11" s="22">
        <v>2</v>
      </c>
      <c r="K11" s="42">
        <v>192</v>
      </c>
      <c r="L11" s="22">
        <v>2</v>
      </c>
      <c r="M11" s="42"/>
      <c r="N11" s="22"/>
      <c r="O11" s="5"/>
      <c r="P11" s="22"/>
      <c r="Q11" s="6">
        <v>4</v>
      </c>
      <c r="R11" s="6">
        <v>747</v>
      </c>
      <c r="S11" s="7">
        <v>186.75</v>
      </c>
      <c r="T11" s="41">
        <v>6</v>
      </c>
      <c r="U11" s="8">
        <v>3</v>
      </c>
      <c r="V11" s="9">
        <v>189.75</v>
      </c>
    </row>
    <row r="12" spans="1:24" x14ac:dyDescent="0.3">
      <c r="A12" s="1" t="s">
        <v>35</v>
      </c>
      <c r="B12" s="2" t="s">
        <v>42</v>
      </c>
      <c r="C12" s="3">
        <v>45763</v>
      </c>
      <c r="D12" s="4" t="s">
        <v>40</v>
      </c>
      <c r="E12" s="5">
        <v>185</v>
      </c>
      <c r="F12" s="22">
        <v>1</v>
      </c>
      <c r="G12" s="24">
        <v>192</v>
      </c>
      <c r="H12" s="22">
        <v>1</v>
      </c>
      <c r="I12" s="5">
        <v>187</v>
      </c>
      <c r="J12" s="22">
        <v>1</v>
      </c>
      <c r="K12" s="5">
        <v>187</v>
      </c>
      <c r="L12" s="22">
        <v>5</v>
      </c>
      <c r="M12" s="5"/>
      <c r="N12" s="22"/>
      <c r="O12" s="5"/>
      <c r="P12" s="22"/>
      <c r="Q12" s="6">
        <v>4</v>
      </c>
      <c r="R12" s="6">
        <v>751</v>
      </c>
      <c r="S12" s="7">
        <v>187.75</v>
      </c>
      <c r="T12" s="41">
        <v>8</v>
      </c>
      <c r="U12" s="8">
        <v>6</v>
      </c>
      <c r="V12" s="9">
        <v>193.75</v>
      </c>
    </row>
    <row r="13" spans="1:24" x14ac:dyDescent="0.3">
      <c r="A13" s="1" t="s">
        <v>35</v>
      </c>
      <c r="B13" s="2" t="s">
        <v>42</v>
      </c>
      <c r="C13" s="3">
        <v>45777</v>
      </c>
      <c r="D13" s="4" t="s">
        <v>40</v>
      </c>
      <c r="E13" s="5">
        <v>191.001</v>
      </c>
      <c r="F13" s="22">
        <v>1</v>
      </c>
      <c r="G13" s="24">
        <v>192.001</v>
      </c>
      <c r="H13" s="22">
        <v>6</v>
      </c>
      <c r="I13" s="5">
        <v>192</v>
      </c>
      <c r="J13" s="22"/>
      <c r="K13" s="5">
        <v>184</v>
      </c>
      <c r="L13" s="22"/>
      <c r="M13" s="5"/>
      <c r="N13" s="22"/>
      <c r="O13" s="5"/>
      <c r="P13" s="22"/>
      <c r="Q13" s="6">
        <v>4</v>
      </c>
      <c r="R13" s="6">
        <v>759.00199999999995</v>
      </c>
      <c r="S13" s="7">
        <v>189.75049999999999</v>
      </c>
      <c r="T13" s="41">
        <v>7</v>
      </c>
      <c r="U13" s="8">
        <v>11</v>
      </c>
      <c r="V13" s="9">
        <v>200.75049999999999</v>
      </c>
    </row>
    <row r="14" spans="1:24" x14ac:dyDescent="0.3">
      <c r="A14" s="1" t="s">
        <v>35</v>
      </c>
      <c r="B14" s="2" t="s">
        <v>42</v>
      </c>
      <c r="C14" s="3">
        <v>45781</v>
      </c>
      <c r="D14" s="4" t="s">
        <v>70</v>
      </c>
      <c r="E14" s="5">
        <v>186</v>
      </c>
      <c r="F14" s="22">
        <v>2</v>
      </c>
      <c r="G14" s="24">
        <v>192</v>
      </c>
      <c r="H14" s="22">
        <v>2</v>
      </c>
      <c r="I14" s="5">
        <v>186</v>
      </c>
      <c r="J14" s="22">
        <v>1</v>
      </c>
      <c r="K14" s="5">
        <v>190</v>
      </c>
      <c r="L14" s="22">
        <v>2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41">
        <v>7</v>
      </c>
      <c r="U14" s="8">
        <v>13</v>
      </c>
      <c r="V14" s="9">
        <v>201.5</v>
      </c>
    </row>
    <row r="15" spans="1:24" x14ac:dyDescent="0.3">
      <c r="A15" s="1" t="s">
        <v>35</v>
      </c>
      <c r="B15" s="2" t="s">
        <v>42</v>
      </c>
      <c r="C15" s="3">
        <v>45784</v>
      </c>
      <c r="D15" s="4" t="s">
        <v>40</v>
      </c>
      <c r="E15" s="24">
        <v>181</v>
      </c>
      <c r="F15" s="22"/>
      <c r="G15" s="24">
        <v>188</v>
      </c>
      <c r="H15" s="22"/>
      <c r="I15" s="5">
        <v>189</v>
      </c>
      <c r="J15" s="22"/>
      <c r="K15" s="42">
        <v>194</v>
      </c>
      <c r="L15" s="22"/>
      <c r="M15" s="42"/>
      <c r="N15" s="22"/>
      <c r="O15" s="5"/>
      <c r="P15" s="22"/>
      <c r="Q15" s="6">
        <v>4</v>
      </c>
      <c r="R15" s="6">
        <v>752</v>
      </c>
      <c r="S15" s="7">
        <v>188</v>
      </c>
      <c r="T15" s="41">
        <v>0</v>
      </c>
      <c r="U15" s="8">
        <v>6</v>
      </c>
      <c r="V15" s="9">
        <v>194</v>
      </c>
    </row>
    <row r="16" spans="1:24" x14ac:dyDescent="0.3">
      <c r="A16" s="1" t="s">
        <v>35</v>
      </c>
      <c r="B16" s="2" t="s">
        <v>42</v>
      </c>
      <c r="C16" s="3">
        <v>45787</v>
      </c>
      <c r="D16" s="4" t="s">
        <v>40</v>
      </c>
      <c r="E16" s="24">
        <v>192</v>
      </c>
      <c r="F16" s="22">
        <v>3</v>
      </c>
      <c r="G16" s="24">
        <v>190</v>
      </c>
      <c r="H16" s="22">
        <v>4</v>
      </c>
      <c r="I16" s="5">
        <v>190</v>
      </c>
      <c r="J16" s="22">
        <v>2</v>
      </c>
      <c r="K16" s="42">
        <v>188</v>
      </c>
      <c r="L16" s="22">
        <v>1</v>
      </c>
      <c r="M16" s="42"/>
      <c r="N16" s="22"/>
      <c r="O16" s="5"/>
      <c r="P16" s="22"/>
      <c r="Q16" s="6">
        <v>4</v>
      </c>
      <c r="R16" s="6">
        <v>760</v>
      </c>
      <c r="S16" s="7">
        <v>190</v>
      </c>
      <c r="T16" s="41">
        <v>10</v>
      </c>
      <c r="U16" s="8">
        <v>7</v>
      </c>
      <c r="V16" s="9">
        <v>197</v>
      </c>
    </row>
    <row r="17" spans="1:22" x14ac:dyDescent="0.3">
      <c r="A17" s="1" t="s">
        <v>35</v>
      </c>
      <c r="B17" s="2" t="s">
        <v>42</v>
      </c>
      <c r="C17" s="3">
        <v>45791</v>
      </c>
      <c r="D17" s="4" t="s">
        <v>40</v>
      </c>
      <c r="E17" s="5">
        <v>185</v>
      </c>
      <c r="F17" s="22"/>
      <c r="G17" s="24">
        <v>187</v>
      </c>
      <c r="H17" s="22"/>
      <c r="I17" s="5">
        <v>190</v>
      </c>
      <c r="J17" s="22">
        <v>1</v>
      </c>
      <c r="K17" s="5">
        <v>190</v>
      </c>
      <c r="L17" s="22">
        <v>2</v>
      </c>
      <c r="M17" s="5"/>
      <c r="N17" s="22"/>
      <c r="O17" s="5"/>
      <c r="P17" s="22"/>
      <c r="Q17" s="6">
        <v>4</v>
      </c>
      <c r="R17" s="6">
        <v>752</v>
      </c>
      <c r="S17" s="7">
        <v>188</v>
      </c>
      <c r="T17" s="41">
        <v>3</v>
      </c>
      <c r="U17" s="8">
        <v>11</v>
      </c>
      <c r="V17" s="9">
        <v>199</v>
      </c>
    </row>
    <row r="18" spans="1:22" x14ac:dyDescent="0.3">
      <c r="A18" s="1" t="s">
        <v>35</v>
      </c>
      <c r="B18" s="2" t="s">
        <v>42</v>
      </c>
      <c r="C18" s="3">
        <v>45798</v>
      </c>
      <c r="D18" s="4" t="s">
        <v>40</v>
      </c>
      <c r="E18" s="24">
        <v>179</v>
      </c>
      <c r="F18" s="22"/>
      <c r="G18" s="24">
        <v>189</v>
      </c>
      <c r="H18" s="22">
        <v>2</v>
      </c>
      <c r="I18" s="5">
        <v>189</v>
      </c>
      <c r="J18" s="22">
        <v>2</v>
      </c>
      <c r="K18" s="42">
        <v>189</v>
      </c>
      <c r="L18" s="22">
        <v>1</v>
      </c>
      <c r="M18" s="42"/>
      <c r="N18" s="22"/>
      <c r="O18" s="5"/>
      <c r="P18" s="22"/>
      <c r="Q18" s="6">
        <v>4</v>
      </c>
      <c r="R18" s="6">
        <v>746</v>
      </c>
      <c r="S18" s="7">
        <v>186.5</v>
      </c>
      <c r="T18" s="41">
        <v>5</v>
      </c>
      <c r="U18" s="8">
        <v>6</v>
      </c>
      <c r="V18" s="9">
        <v>192.5</v>
      </c>
    </row>
    <row r="19" spans="1:22" x14ac:dyDescent="0.3">
      <c r="A19" s="1" t="s">
        <v>35</v>
      </c>
      <c r="B19" s="2" t="s">
        <v>42</v>
      </c>
      <c r="C19" s="3">
        <v>45812</v>
      </c>
      <c r="D19" s="4" t="s">
        <v>40</v>
      </c>
      <c r="E19" s="24">
        <v>185</v>
      </c>
      <c r="F19" s="22"/>
      <c r="G19" s="24">
        <v>187</v>
      </c>
      <c r="H19" s="22">
        <v>1</v>
      </c>
      <c r="I19" s="5">
        <v>177</v>
      </c>
      <c r="J19" s="22">
        <v>0</v>
      </c>
      <c r="K19" s="42">
        <v>191</v>
      </c>
      <c r="L19" s="22"/>
      <c r="M19" s="42"/>
      <c r="N19" s="22"/>
      <c r="O19" s="5"/>
      <c r="P19" s="22"/>
      <c r="Q19" s="6">
        <v>4</v>
      </c>
      <c r="R19" s="6">
        <v>740</v>
      </c>
      <c r="S19" s="7">
        <v>185</v>
      </c>
      <c r="T19" s="41">
        <v>1</v>
      </c>
      <c r="U19" s="8">
        <v>3</v>
      </c>
      <c r="V19" s="9">
        <v>188</v>
      </c>
    </row>
    <row r="20" spans="1:22" x14ac:dyDescent="0.3">
      <c r="A20" s="1" t="s">
        <v>35</v>
      </c>
      <c r="B20" s="2" t="s">
        <v>42</v>
      </c>
      <c r="C20" s="3">
        <v>45815</v>
      </c>
      <c r="D20" s="4" t="s">
        <v>40</v>
      </c>
      <c r="E20" s="24">
        <v>188</v>
      </c>
      <c r="F20" s="22">
        <v>1</v>
      </c>
      <c r="G20" s="24">
        <v>186</v>
      </c>
      <c r="H20" s="22">
        <v>1</v>
      </c>
      <c r="I20" s="5">
        <v>188</v>
      </c>
      <c r="J20" s="22"/>
      <c r="K20" s="42">
        <v>194</v>
      </c>
      <c r="L20" s="22"/>
      <c r="M20" s="42"/>
      <c r="N20" s="22"/>
      <c r="O20" s="5"/>
      <c r="P20" s="22"/>
      <c r="Q20" s="6">
        <v>4</v>
      </c>
      <c r="R20" s="6">
        <v>756</v>
      </c>
      <c r="S20" s="7">
        <v>189</v>
      </c>
      <c r="T20" s="41">
        <v>2</v>
      </c>
      <c r="U20" s="8">
        <v>2</v>
      </c>
      <c r="V20" s="9">
        <v>191</v>
      </c>
    </row>
    <row r="21" spans="1:22" x14ac:dyDescent="0.3">
      <c r="A21" s="1" t="s">
        <v>35</v>
      </c>
      <c r="B21" s="2" t="s">
        <v>42</v>
      </c>
      <c r="C21" s="3">
        <v>45819</v>
      </c>
      <c r="D21" s="4" t="s">
        <v>40</v>
      </c>
      <c r="E21" s="5">
        <v>183</v>
      </c>
      <c r="F21" s="22"/>
      <c r="G21" s="24">
        <v>188</v>
      </c>
      <c r="H21" s="22"/>
      <c r="I21" s="5">
        <v>193</v>
      </c>
      <c r="J21" s="22"/>
      <c r="K21" s="5">
        <v>193</v>
      </c>
      <c r="L21" s="22">
        <v>1</v>
      </c>
      <c r="M21" s="5"/>
      <c r="N21" s="22"/>
      <c r="O21" s="5"/>
      <c r="P21" s="22"/>
      <c r="Q21" s="6">
        <v>4</v>
      </c>
      <c r="R21" s="6">
        <v>757</v>
      </c>
      <c r="S21" s="7">
        <v>189.25</v>
      </c>
      <c r="T21" s="41">
        <v>1</v>
      </c>
      <c r="U21" s="8">
        <v>13</v>
      </c>
      <c r="V21" s="9">
        <v>202.25</v>
      </c>
    </row>
    <row r="22" spans="1:22" x14ac:dyDescent="0.3">
      <c r="A22" s="1" t="s">
        <v>35</v>
      </c>
      <c r="B22" s="2" t="s">
        <v>42</v>
      </c>
      <c r="C22" s="3">
        <v>45826</v>
      </c>
      <c r="D22" s="4" t="s">
        <v>40</v>
      </c>
      <c r="E22" s="24">
        <v>189</v>
      </c>
      <c r="F22" s="22"/>
      <c r="G22" s="24">
        <v>185</v>
      </c>
      <c r="H22" s="22"/>
      <c r="I22" s="5">
        <v>181</v>
      </c>
      <c r="J22" s="22"/>
      <c r="K22" s="42">
        <v>189</v>
      </c>
      <c r="L22" s="22"/>
      <c r="M22" s="42"/>
      <c r="N22" s="22"/>
      <c r="O22" s="5"/>
      <c r="P22" s="22"/>
      <c r="Q22" s="6">
        <v>4</v>
      </c>
      <c r="R22" s="6">
        <v>744</v>
      </c>
      <c r="S22" s="7">
        <v>186</v>
      </c>
      <c r="T22" s="41">
        <v>0</v>
      </c>
      <c r="U22" s="8">
        <v>13</v>
      </c>
      <c r="V22" s="9">
        <v>199</v>
      </c>
    </row>
    <row r="23" spans="1:22" x14ac:dyDescent="0.3">
      <c r="A23" s="1" t="s">
        <v>35</v>
      </c>
      <c r="B23" s="2" t="s">
        <v>42</v>
      </c>
      <c r="C23" s="3">
        <v>45840</v>
      </c>
      <c r="D23" s="4" t="s">
        <v>40</v>
      </c>
      <c r="E23" s="5">
        <v>185</v>
      </c>
      <c r="F23" s="22">
        <v>1</v>
      </c>
      <c r="G23" s="24">
        <v>184</v>
      </c>
      <c r="H23" s="22">
        <v>1</v>
      </c>
      <c r="I23" s="5">
        <v>192</v>
      </c>
      <c r="J23" s="22"/>
      <c r="K23" s="5">
        <v>193</v>
      </c>
      <c r="L23" s="22">
        <v>2</v>
      </c>
      <c r="M23" s="5"/>
      <c r="N23" s="22"/>
      <c r="O23" s="5"/>
      <c r="P23" s="22"/>
      <c r="Q23" s="6">
        <v>4</v>
      </c>
      <c r="R23" s="6">
        <v>754</v>
      </c>
      <c r="S23" s="7">
        <v>188.5</v>
      </c>
      <c r="T23" s="41">
        <v>4</v>
      </c>
      <c r="U23" s="8">
        <v>6</v>
      </c>
      <c r="V23" s="9">
        <v>194.5</v>
      </c>
    </row>
    <row r="24" spans="1:22" x14ac:dyDescent="0.3">
      <c r="A24" s="1" t="s">
        <v>35</v>
      </c>
      <c r="B24" s="2" t="s">
        <v>42</v>
      </c>
      <c r="C24" s="3">
        <v>45844</v>
      </c>
      <c r="D24" s="4" t="s">
        <v>70</v>
      </c>
      <c r="E24" s="5">
        <v>182</v>
      </c>
      <c r="F24" s="22">
        <v>0</v>
      </c>
      <c r="G24" s="24">
        <v>185</v>
      </c>
      <c r="H24" s="22">
        <v>2</v>
      </c>
      <c r="I24" s="5">
        <v>182</v>
      </c>
      <c r="J24" s="22">
        <v>3</v>
      </c>
      <c r="K24" s="5">
        <v>185</v>
      </c>
      <c r="L24" s="22">
        <v>1</v>
      </c>
      <c r="M24" s="5">
        <v>189.001</v>
      </c>
      <c r="N24" s="22">
        <v>1</v>
      </c>
      <c r="O24" s="5">
        <v>189.001</v>
      </c>
      <c r="P24" s="22">
        <v>3</v>
      </c>
      <c r="Q24" s="6">
        <v>6</v>
      </c>
      <c r="R24" s="6">
        <v>1112.002</v>
      </c>
      <c r="S24" s="7">
        <v>185.33366666666666</v>
      </c>
      <c r="T24" s="41">
        <v>10</v>
      </c>
      <c r="U24" s="8">
        <v>12</v>
      </c>
      <c r="V24" s="9">
        <v>197.33366666666666</v>
      </c>
    </row>
    <row r="25" spans="1:22" x14ac:dyDescent="0.3">
      <c r="A25" s="1" t="s">
        <v>35</v>
      </c>
      <c r="B25" s="2" t="s">
        <v>42</v>
      </c>
      <c r="C25" s="3">
        <v>45847</v>
      </c>
      <c r="D25" s="4" t="s">
        <v>40</v>
      </c>
      <c r="E25" s="24">
        <v>180</v>
      </c>
      <c r="F25" s="22">
        <v>2</v>
      </c>
      <c r="G25" s="24">
        <v>185</v>
      </c>
      <c r="H25" s="22">
        <v>1</v>
      </c>
      <c r="I25" s="5">
        <v>178</v>
      </c>
      <c r="J25" s="22"/>
      <c r="K25" s="42">
        <v>182</v>
      </c>
      <c r="L25" s="22">
        <v>1</v>
      </c>
      <c r="M25" s="42"/>
      <c r="N25" s="22"/>
      <c r="O25" s="5"/>
      <c r="P25" s="22"/>
      <c r="Q25" s="6">
        <v>4</v>
      </c>
      <c r="R25" s="6">
        <v>725</v>
      </c>
      <c r="S25" s="7">
        <v>181.25</v>
      </c>
      <c r="T25" s="41">
        <v>4</v>
      </c>
      <c r="U25" s="8">
        <v>4</v>
      </c>
      <c r="V25" s="9">
        <v>185.25</v>
      </c>
    </row>
    <row r="26" spans="1:22" x14ac:dyDescent="0.3">
      <c r="A26" s="1" t="s">
        <v>35</v>
      </c>
      <c r="B26" s="2" t="s">
        <v>42</v>
      </c>
      <c r="C26" s="3">
        <v>45850</v>
      </c>
      <c r="D26" s="4" t="s">
        <v>40</v>
      </c>
      <c r="E26" s="5">
        <v>190</v>
      </c>
      <c r="F26" s="22"/>
      <c r="G26" s="24">
        <v>188</v>
      </c>
      <c r="H26" s="22">
        <v>2</v>
      </c>
      <c r="I26" s="5">
        <v>193</v>
      </c>
      <c r="J26" s="22"/>
      <c r="K26" s="5">
        <v>187</v>
      </c>
      <c r="L26" s="22"/>
      <c r="M26" s="5"/>
      <c r="N26" s="22"/>
      <c r="O26" s="5"/>
      <c r="P26" s="22"/>
      <c r="Q26" s="6">
        <v>4</v>
      </c>
      <c r="R26" s="6">
        <v>758</v>
      </c>
      <c r="S26" s="7">
        <v>189.5</v>
      </c>
      <c r="T26" s="41">
        <v>2</v>
      </c>
      <c r="U26" s="8">
        <v>8</v>
      </c>
      <c r="V26" s="9">
        <v>197.5</v>
      </c>
    </row>
    <row r="27" spans="1:22" x14ac:dyDescent="0.3">
      <c r="A27" s="1" t="s">
        <v>35</v>
      </c>
      <c r="B27" s="2" t="s">
        <v>42</v>
      </c>
      <c r="C27" s="3">
        <v>45854</v>
      </c>
      <c r="D27" s="4" t="s">
        <v>40</v>
      </c>
      <c r="E27" s="24">
        <v>181</v>
      </c>
      <c r="F27" s="22"/>
      <c r="G27" s="24">
        <v>191</v>
      </c>
      <c r="H27" s="22">
        <v>1</v>
      </c>
      <c r="I27" s="5">
        <v>184</v>
      </c>
      <c r="J27" s="22">
        <v>1</v>
      </c>
      <c r="K27" s="42">
        <v>189</v>
      </c>
      <c r="L27" s="22"/>
      <c r="M27" s="42"/>
      <c r="N27" s="22"/>
      <c r="O27" s="5"/>
      <c r="P27" s="22"/>
      <c r="Q27" s="6">
        <v>4</v>
      </c>
      <c r="R27" s="6">
        <v>745</v>
      </c>
      <c r="S27" s="7">
        <v>186.25</v>
      </c>
      <c r="T27" s="41">
        <v>2</v>
      </c>
      <c r="U27" s="8">
        <v>7</v>
      </c>
      <c r="V27" s="9">
        <v>193.25</v>
      </c>
    </row>
    <row r="28" spans="1:22" x14ac:dyDescent="0.3">
      <c r="A28" s="1" t="s">
        <v>35</v>
      </c>
      <c r="B28" s="2" t="s">
        <v>42</v>
      </c>
      <c r="C28" s="3">
        <v>45868</v>
      </c>
      <c r="D28" s="4" t="s">
        <v>40</v>
      </c>
      <c r="E28" s="24">
        <v>181</v>
      </c>
      <c r="F28" s="22">
        <v>2</v>
      </c>
      <c r="G28" s="24">
        <v>191</v>
      </c>
      <c r="H28" s="22"/>
      <c r="I28" s="5">
        <v>184</v>
      </c>
      <c r="J28" s="22"/>
      <c r="K28" s="42">
        <v>188</v>
      </c>
      <c r="L28" s="22">
        <v>1</v>
      </c>
      <c r="M28" s="42"/>
      <c r="N28" s="22"/>
      <c r="O28" s="5"/>
      <c r="P28" s="22"/>
      <c r="Q28" s="6">
        <v>4</v>
      </c>
      <c r="R28" s="6">
        <v>744</v>
      </c>
      <c r="S28" s="7">
        <v>186</v>
      </c>
      <c r="T28" s="41">
        <v>3</v>
      </c>
      <c r="U28" s="8">
        <v>4</v>
      </c>
      <c r="V28" s="9">
        <v>190</v>
      </c>
    </row>
    <row r="29" spans="1:22" x14ac:dyDescent="0.3">
      <c r="A29" s="1" t="s">
        <v>35</v>
      </c>
      <c r="B29" s="2" t="s">
        <v>42</v>
      </c>
      <c r="C29" s="3">
        <v>45875</v>
      </c>
      <c r="D29" s="4" t="s">
        <v>40</v>
      </c>
      <c r="E29" s="24">
        <v>188</v>
      </c>
      <c r="F29" s="22">
        <v>1</v>
      </c>
      <c r="G29" s="24">
        <v>185</v>
      </c>
      <c r="H29" s="22"/>
      <c r="I29" s="5">
        <v>188</v>
      </c>
      <c r="J29" s="22"/>
      <c r="K29" s="42">
        <v>183</v>
      </c>
      <c r="L29" s="22"/>
      <c r="M29" s="42"/>
      <c r="N29" s="22"/>
      <c r="O29" s="5"/>
      <c r="P29" s="22"/>
      <c r="Q29" s="6">
        <v>4</v>
      </c>
      <c r="R29" s="6">
        <v>744</v>
      </c>
      <c r="S29" s="7">
        <v>186</v>
      </c>
      <c r="T29" s="41">
        <v>1</v>
      </c>
      <c r="U29" s="8">
        <v>4</v>
      </c>
      <c r="V29" s="9">
        <v>190</v>
      </c>
    </row>
    <row r="30" spans="1:22" x14ac:dyDescent="0.3">
      <c r="A30" s="1" t="s">
        <v>35</v>
      </c>
      <c r="B30" s="2" t="s">
        <v>42</v>
      </c>
      <c r="C30" s="3">
        <v>45879</v>
      </c>
      <c r="D30" s="4" t="s">
        <v>40</v>
      </c>
      <c r="E30" s="24">
        <v>185</v>
      </c>
      <c r="F30" s="22">
        <v>1</v>
      </c>
      <c r="G30" s="24">
        <v>182</v>
      </c>
      <c r="H30" s="22">
        <v>2</v>
      </c>
      <c r="I30" s="5">
        <v>183</v>
      </c>
      <c r="J30" s="22">
        <v>0</v>
      </c>
      <c r="K30" s="5">
        <v>186</v>
      </c>
      <c r="L30" s="22">
        <v>3</v>
      </c>
      <c r="M30" s="5">
        <v>179</v>
      </c>
      <c r="N30" s="22">
        <v>1</v>
      </c>
      <c r="O30" s="5">
        <v>185</v>
      </c>
      <c r="P30" s="22"/>
      <c r="Q30" s="6">
        <v>6</v>
      </c>
      <c r="R30" s="6">
        <v>1100</v>
      </c>
      <c r="S30" s="7">
        <v>183.33333333333334</v>
      </c>
      <c r="T30" s="41">
        <v>7</v>
      </c>
      <c r="U30" s="8">
        <v>4</v>
      </c>
      <c r="V30" s="9">
        <v>187.33333333333334</v>
      </c>
    </row>
    <row r="31" spans="1:22" x14ac:dyDescent="0.3">
      <c r="A31" s="1" t="s">
        <v>35</v>
      </c>
      <c r="B31" s="2" t="s">
        <v>42</v>
      </c>
      <c r="C31" s="3">
        <v>45882</v>
      </c>
      <c r="D31" s="4" t="s">
        <v>40</v>
      </c>
      <c r="E31" s="24">
        <v>187</v>
      </c>
      <c r="F31" s="22"/>
      <c r="G31" s="24">
        <v>191</v>
      </c>
      <c r="H31" s="22">
        <v>1</v>
      </c>
      <c r="I31" s="5">
        <v>186</v>
      </c>
      <c r="J31" s="22">
        <v>1</v>
      </c>
      <c r="K31" s="42">
        <v>191</v>
      </c>
      <c r="L31" s="22">
        <v>3</v>
      </c>
      <c r="M31" s="42"/>
      <c r="N31" s="22"/>
      <c r="O31" s="5"/>
      <c r="P31" s="22"/>
      <c r="Q31" s="6">
        <v>4</v>
      </c>
      <c r="R31" s="6">
        <v>755</v>
      </c>
      <c r="S31" s="7">
        <v>188.75</v>
      </c>
      <c r="T31" s="41">
        <v>5</v>
      </c>
      <c r="U31" s="8">
        <v>5</v>
      </c>
      <c r="V31" s="9">
        <v>193.75</v>
      </c>
    </row>
    <row r="32" spans="1:22" x14ac:dyDescent="0.3">
      <c r="A32" s="1" t="s">
        <v>35</v>
      </c>
      <c r="B32" s="2" t="s">
        <v>42</v>
      </c>
      <c r="C32" s="3">
        <v>45889</v>
      </c>
      <c r="D32" s="4" t="s">
        <v>40</v>
      </c>
      <c r="E32" s="24">
        <v>182</v>
      </c>
      <c r="F32" s="22">
        <v>2</v>
      </c>
      <c r="G32" s="24">
        <v>193</v>
      </c>
      <c r="H32" s="22"/>
      <c r="I32" s="5">
        <v>185</v>
      </c>
      <c r="J32" s="22"/>
      <c r="K32" s="42">
        <v>191</v>
      </c>
      <c r="L32" s="22">
        <v>5</v>
      </c>
      <c r="M32" s="42"/>
      <c r="N32" s="22"/>
      <c r="O32" s="5"/>
      <c r="P32" s="22"/>
      <c r="Q32" s="6">
        <v>4</v>
      </c>
      <c r="R32" s="6">
        <v>751</v>
      </c>
      <c r="S32" s="7">
        <v>187.75</v>
      </c>
      <c r="T32" s="41">
        <v>7</v>
      </c>
      <c r="U32" s="8">
        <v>8</v>
      </c>
      <c r="V32" s="9">
        <v>195.75</v>
      </c>
    </row>
    <row r="33" spans="1:22" x14ac:dyDescent="0.3">
      <c r="A33" s="1" t="s">
        <v>35</v>
      </c>
      <c r="B33" s="2" t="s">
        <v>42</v>
      </c>
      <c r="C33" s="3">
        <v>45903</v>
      </c>
      <c r="D33" s="4" t="s">
        <v>40</v>
      </c>
      <c r="E33" s="24">
        <v>187</v>
      </c>
      <c r="F33" s="22">
        <v>2</v>
      </c>
      <c r="G33" s="24">
        <v>189</v>
      </c>
      <c r="H33" s="22">
        <v>1</v>
      </c>
      <c r="I33" s="5">
        <v>195</v>
      </c>
      <c r="J33" s="22">
        <v>3</v>
      </c>
      <c r="K33" s="42">
        <v>188.001</v>
      </c>
      <c r="L33" s="22">
        <v>1</v>
      </c>
      <c r="M33" s="42"/>
      <c r="N33" s="22"/>
      <c r="O33" s="5"/>
      <c r="P33" s="22"/>
      <c r="Q33" s="6">
        <v>4</v>
      </c>
      <c r="R33" s="6">
        <v>759.00099999999998</v>
      </c>
      <c r="S33" s="7">
        <v>189.75024999999999</v>
      </c>
      <c r="T33" s="41">
        <v>7</v>
      </c>
      <c r="U33" s="8">
        <v>13</v>
      </c>
      <c r="V33" s="9">
        <v>202.75024999999999</v>
      </c>
    </row>
    <row r="34" spans="1:22" x14ac:dyDescent="0.3">
      <c r="A34" s="1" t="s">
        <v>35</v>
      </c>
      <c r="B34" s="2" t="s">
        <v>42</v>
      </c>
      <c r="C34" s="3">
        <v>45907</v>
      </c>
      <c r="D34" s="4" t="s">
        <v>40</v>
      </c>
      <c r="E34" s="24">
        <v>188</v>
      </c>
      <c r="F34" s="22">
        <v>1</v>
      </c>
      <c r="G34" s="24">
        <v>183</v>
      </c>
      <c r="H34" s="22">
        <v>1</v>
      </c>
      <c r="I34" s="5">
        <v>195</v>
      </c>
      <c r="J34" s="22">
        <v>2</v>
      </c>
      <c r="K34" s="5">
        <v>186</v>
      </c>
      <c r="L34" s="22">
        <v>2</v>
      </c>
      <c r="M34" s="5">
        <v>184</v>
      </c>
      <c r="N34" s="22">
        <v>1</v>
      </c>
      <c r="O34" s="5">
        <v>186</v>
      </c>
      <c r="P34" s="22">
        <v>2</v>
      </c>
      <c r="Q34" s="6">
        <v>6</v>
      </c>
      <c r="R34" s="6">
        <v>1122</v>
      </c>
      <c r="S34" s="7">
        <v>187</v>
      </c>
      <c r="T34" s="41">
        <v>9</v>
      </c>
      <c r="U34" s="8">
        <v>4</v>
      </c>
      <c r="V34" s="9">
        <v>191</v>
      </c>
    </row>
    <row r="35" spans="1:22" x14ac:dyDescent="0.3">
      <c r="A35" s="1" t="s">
        <v>35</v>
      </c>
      <c r="B35" s="2" t="s">
        <v>42</v>
      </c>
      <c r="C35" s="3">
        <v>45910</v>
      </c>
      <c r="D35" s="4" t="s">
        <v>40</v>
      </c>
      <c r="E35" s="24">
        <v>183</v>
      </c>
      <c r="F35" s="22">
        <v>2</v>
      </c>
      <c r="G35" s="24">
        <v>185</v>
      </c>
      <c r="H35" s="22">
        <v>1</v>
      </c>
      <c r="I35" s="5">
        <v>186</v>
      </c>
      <c r="J35" s="22"/>
      <c r="K35" s="42">
        <v>188</v>
      </c>
      <c r="L35" s="22">
        <v>1</v>
      </c>
      <c r="M35" s="42"/>
      <c r="N35" s="22"/>
      <c r="O35" s="5"/>
      <c r="P35" s="22"/>
      <c r="Q35" s="6">
        <v>4</v>
      </c>
      <c r="R35" s="6">
        <v>742</v>
      </c>
      <c r="S35" s="7">
        <v>185.5</v>
      </c>
      <c r="T35" s="41">
        <v>4</v>
      </c>
      <c r="U35" s="8">
        <v>5</v>
      </c>
      <c r="V35" s="9">
        <v>190.5</v>
      </c>
    </row>
    <row r="36" spans="1:22" x14ac:dyDescent="0.3">
      <c r="A36" s="1" t="s">
        <v>35</v>
      </c>
      <c r="B36" s="2" t="s">
        <v>42</v>
      </c>
      <c r="C36" s="3">
        <v>45917</v>
      </c>
      <c r="D36" s="4" t="s">
        <v>40</v>
      </c>
      <c r="E36" s="5">
        <v>187</v>
      </c>
      <c r="F36" s="22"/>
      <c r="G36" s="24">
        <v>187</v>
      </c>
      <c r="H36" s="22">
        <v>1</v>
      </c>
      <c r="I36" s="5">
        <v>185</v>
      </c>
      <c r="J36" s="22">
        <v>1</v>
      </c>
      <c r="K36" s="5">
        <v>185</v>
      </c>
      <c r="L36" s="22"/>
      <c r="M36" s="5"/>
      <c r="N36" s="22"/>
      <c r="O36" s="5"/>
      <c r="P36" s="22"/>
      <c r="Q36" s="6">
        <v>4</v>
      </c>
      <c r="R36" s="6">
        <v>744</v>
      </c>
      <c r="S36" s="7">
        <v>186</v>
      </c>
      <c r="T36" s="41">
        <v>2</v>
      </c>
      <c r="U36" s="8">
        <v>6</v>
      </c>
      <c r="V36" s="9">
        <v>192</v>
      </c>
    </row>
    <row r="37" spans="1:22" x14ac:dyDescent="0.3">
      <c r="A37" s="1" t="s">
        <v>35</v>
      </c>
      <c r="B37" s="2" t="s">
        <v>42</v>
      </c>
      <c r="C37" s="3">
        <v>45931</v>
      </c>
      <c r="D37" s="4" t="s">
        <v>40</v>
      </c>
      <c r="E37" s="24">
        <v>185</v>
      </c>
      <c r="F37" s="22">
        <v>2</v>
      </c>
      <c r="G37" s="24">
        <v>187</v>
      </c>
      <c r="H37" s="22">
        <v>1</v>
      </c>
      <c r="I37" s="5">
        <v>190</v>
      </c>
      <c r="J37" s="22">
        <v>1</v>
      </c>
      <c r="K37" s="42">
        <v>187</v>
      </c>
      <c r="L37" s="22">
        <v>2</v>
      </c>
      <c r="M37" s="42"/>
      <c r="N37" s="22"/>
      <c r="O37" s="5"/>
      <c r="P37" s="22"/>
      <c r="Q37" s="6">
        <v>4</v>
      </c>
      <c r="R37" s="6">
        <v>749</v>
      </c>
      <c r="S37" s="7">
        <v>187.25</v>
      </c>
      <c r="T37" s="41">
        <v>6</v>
      </c>
      <c r="U37" s="8">
        <v>5</v>
      </c>
      <c r="V37" s="9">
        <v>192.25</v>
      </c>
    </row>
    <row r="38" spans="1:22" x14ac:dyDescent="0.3">
      <c r="A38" s="1" t="s">
        <v>35</v>
      </c>
      <c r="B38" s="2" t="s">
        <v>42</v>
      </c>
      <c r="C38" s="3">
        <v>45935</v>
      </c>
      <c r="D38" s="4" t="s">
        <v>70</v>
      </c>
      <c r="E38" s="5">
        <v>183.9</v>
      </c>
      <c r="F38" s="22">
        <v>3</v>
      </c>
      <c r="G38" s="24">
        <v>182</v>
      </c>
      <c r="H38" s="22">
        <v>2</v>
      </c>
      <c r="I38" s="5">
        <v>188</v>
      </c>
      <c r="J38" s="22">
        <v>2</v>
      </c>
      <c r="K38" s="5">
        <v>181</v>
      </c>
      <c r="L38" s="22">
        <v>1</v>
      </c>
      <c r="M38" s="5"/>
      <c r="N38" s="22"/>
      <c r="O38" s="5"/>
      <c r="P38" s="22"/>
      <c r="Q38" s="6">
        <v>4</v>
      </c>
      <c r="R38" s="6">
        <v>734.9</v>
      </c>
      <c r="S38" s="7">
        <v>183.72499999999999</v>
      </c>
      <c r="T38" s="41">
        <v>8</v>
      </c>
      <c r="U38" s="8">
        <v>3</v>
      </c>
      <c r="V38" s="9">
        <v>186.72499999999999</v>
      </c>
    </row>
    <row r="39" spans="1:22" x14ac:dyDescent="0.3">
      <c r="A39" s="1" t="s">
        <v>35</v>
      </c>
      <c r="B39" s="2" t="s">
        <v>42</v>
      </c>
      <c r="C39" s="3">
        <v>45938</v>
      </c>
      <c r="D39" s="4" t="s">
        <v>40</v>
      </c>
      <c r="E39" s="24">
        <v>182</v>
      </c>
      <c r="F39" s="22">
        <v>1</v>
      </c>
      <c r="G39" s="24">
        <v>192</v>
      </c>
      <c r="H39" s="22">
        <v>1</v>
      </c>
      <c r="I39" s="5">
        <v>185</v>
      </c>
      <c r="J39" s="22">
        <v>1</v>
      </c>
      <c r="K39" s="42">
        <v>192</v>
      </c>
      <c r="L39" s="22">
        <v>1</v>
      </c>
      <c r="M39" s="42"/>
      <c r="N39" s="22"/>
      <c r="O39" s="5"/>
      <c r="P39" s="22"/>
      <c r="Q39" s="6">
        <v>4</v>
      </c>
      <c r="R39" s="6">
        <v>751</v>
      </c>
      <c r="S39" s="7">
        <v>187.75</v>
      </c>
      <c r="T39" s="41">
        <v>4</v>
      </c>
      <c r="U39" s="8">
        <v>13</v>
      </c>
      <c r="V39" s="9">
        <v>200.75</v>
      </c>
    </row>
    <row r="40" spans="1:22" x14ac:dyDescent="0.3">
      <c r="A40" s="1" t="s">
        <v>35</v>
      </c>
      <c r="B40" s="2" t="s">
        <v>42</v>
      </c>
      <c r="C40" s="3">
        <v>45941</v>
      </c>
      <c r="D40" s="4" t="s">
        <v>40</v>
      </c>
      <c r="E40" s="24">
        <v>185</v>
      </c>
      <c r="F40" s="22">
        <v>2</v>
      </c>
      <c r="G40" s="103">
        <v>190</v>
      </c>
      <c r="H40" s="22">
        <v>3</v>
      </c>
      <c r="I40" s="5">
        <v>180</v>
      </c>
      <c r="J40" s="22"/>
      <c r="K40" s="42">
        <v>183</v>
      </c>
      <c r="L40" s="22">
        <v>1</v>
      </c>
      <c r="M40" s="42">
        <v>186</v>
      </c>
      <c r="N40" s="22">
        <v>2</v>
      </c>
      <c r="O40" s="5">
        <v>184</v>
      </c>
      <c r="P40" s="22">
        <v>0</v>
      </c>
      <c r="Q40" s="6">
        <v>6</v>
      </c>
      <c r="R40" s="6">
        <v>1108</v>
      </c>
      <c r="S40" s="7">
        <v>184.66666666666666</v>
      </c>
      <c r="T40" s="41">
        <v>8</v>
      </c>
      <c r="U40" s="8">
        <v>10</v>
      </c>
      <c r="V40" s="9">
        <v>194.66666666666666</v>
      </c>
    </row>
    <row r="41" spans="1:22" x14ac:dyDescent="0.3">
      <c r="A41" s="1" t="s">
        <v>35</v>
      </c>
      <c r="B41" s="2" t="s">
        <v>42</v>
      </c>
      <c r="C41" s="3">
        <v>45945</v>
      </c>
      <c r="D41" s="4" t="s">
        <v>40</v>
      </c>
      <c r="E41" s="24">
        <v>187</v>
      </c>
      <c r="F41" s="22">
        <v>1</v>
      </c>
      <c r="G41" s="24">
        <v>186</v>
      </c>
      <c r="H41" s="22"/>
      <c r="I41" s="5">
        <v>190</v>
      </c>
      <c r="J41" s="22"/>
      <c r="K41" s="42">
        <v>196</v>
      </c>
      <c r="L41" s="22">
        <v>3</v>
      </c>
      <c r="M41" s="42"/>
      <c r="N41" s="22"/>
      <c r="O41" s="5"/>
      <c r="P41" s="22"/>
      <c r="Q41" s="6">
        <v>4</v>
      </c>
      <c r="R41" s="6">
        <v>759</v>
      </c>
      <c r="S41" s="7">
        <v>189.75</v>
      </c>
      <c r="T41" s="41">
        <v>4</v>
      </c>
      <c r="U41" s="8">
        <v>9</v>
      </c>
      <c r="V41" s="9">
        <v>198.75</v>
      </c>
    </row>
    <row r="42" spans="1:22" x14ac:dyDescent="0.3">
      <c r="A42" s="47" t="s">
        <v>35</v>
      </c>
      <c r="B42" s="2" t="s">
        <v>42</v>
      </c>
      <c r="C42" s="3">
        <v>45959</v>
      </c>
      <c r="D42" s="100" t="s">
        <v>40</v>
      </c>
      <c r="E42" s="5">
        <v>182</v>
      </c>
      <c r="F42" s="22">
        <v>2</v>
      </c>
      <c r="G42" s="24">
        <v>196</v>
      </c>
      <c r="H42" s="22">
        <v>4</v>
      </c>
      <c r="I42" s="5">
        <v>187</v>
      </c>
      <c r="J42" s="22">
        <v>2</v>
      </c>
      <c r="K42" s="5">
        <v>190</v>
      </c>
      <c r="L42" s="22">
        <v>1</v>
      </c>
      <c r="M42" s="5"/>
      <c r="N42" s="22"/>
      <c r="O42" s="5"/>
      <c r="P42" s="22"/>
      <c r="Q42" s="8">
        <v>4</v>
      </c>
      <c r="R42" s="8">
        <v>755</v>
      </c>
      <c r="S42" s="7">
        <v>188.75</v>
      </c>
      <c r="T42" s="41">
        <v>9</v>
      </c>
      <c r="U42" s="8">
        <v>6</v>
      </c>
      <c r="V42" s="7">
        <v>194.75</v>
      </c>
    </row>
    <row r="43" spans="1:22" x14ac:dyDescent="0.3">
      <c r="A43" s="47" t="s">
        <v>35</v>
      </c>
      <c r="B43" s="2" t="s">
        <v>42</v>
      </c>
      <c r="C43" s="3">
        <v>45966</v>
      </c>
      <c r="D43" s="100" t="s">
        <v>40</v>
      </c>
      <c r="E43" s="5">
        <v>187</v>
      </c>
      <c r="F43" s="22">
        <v>2</v>
      </c>
      <c r="G43" s="24">
        <v>192</v>
      </c>
      <c r="H43" s="22"/>
      <c r="I43" s="5">
        <v>191</v>
      </c>
      <c r="J43" s="22">
        <v>1</v>
      </c>
      <c r="K43" s="5">
        <v>191</v>
      </c>
      <c r="L43" s="22">
        <v>1</v>
      </c>
      <c r="M43" s="5"/>
      <c r="N43" s="22"/>
      <c r="O43" s="5"/>
      <c r="P43" s="22"/>
      <c r="Q43" s="8">
        <v>4</v>
      </c>
      <c r="R43" s="8">
        <v>761</v>
      </c>
      <c r="S43" s="7">
        <v>190.25</v>
      </c>
      <c r="T43" s="41">
        <v>4</v>
      </c>
      <c r="U43" s="8">
        <v>9</v>
      </c>
      <c r="V43" s="7">
        <v>199.25</v>
      </c>
    </row>
    <row r="45" spans="1:22" x14ac:dyDescent="0.3">
      <c r="Q45" s="37">
        <f>SUM(Q2:Q44)</f>
        <v>176</v>
      </c>
      <c r="R45" s="37">
        <f>SUM(R2:R44)</f>
        <v>32686.905000000002</v>
      </c>
      <c r="S45" s="38">
        <f>SUM(R45/Q45)</f>
        <v>185.72105113636366</v>
      </c>
      <c r="T45" s="37">
        <f>SUM(T2:T44)</f>
        <v>185</v>
      </c>
      <c r="U45" s="37">
        <f>SUM(U2:U44)</f>
        <v>300</v>
      </c>
      <c r="V45" s="39">
        <f>SUM(S45+U45)</f>
        <v>485.72105113636366</v>
      </c>
    </row>
    <row r="48" spans="1:22" x14ac:dyDescent="0.3">
      <c r="A48" s="25" t="s">
        <v>1</v>
      </c>
      <c r="B48" s="26" t="s">
        <v>2</v>
      </c>
      <c r="C48" s="27" t="s">
        <v>3</v>
      </c>
      <c r="D48" s="28" t="s">
        <v>4</v>
      </c>
      <c r="E48" s="29" t="s">
        <v>21</v>
      </c>
      <c r="F48" s="29" t="s">
        <v>22</v>
      </c>
      <c r="G48" s="29" t="s">
        <v>23</v>
      </c>
      <c r="H48" s="29" t="s">
        <v>22</v>
      </c>
      <c r="I48" s="29" t="s">
        <v>24</v>
      </c>
      <c r="J48" s="29" t="s">
        <v>22</v>
      </c>
      <c r="K48" s="29" t="s">
        <v>25</v>
      </c>
      <c r="L48" s="29" t="s">
        <v>22</v>
      </c>
      <c r="M48" s="29" t="s">
        <v>26</v>
      </c>
      <c r="N48" s="29" t="s">
        <v>22</v>
      </c>
      <c r="O48" s="29" t="s">
        <v>27</v>
      </c>
      <c r="P48" s="29" t="s">
        <v>22</v>
      </c>
      <c r="Q48" s="30" t="s">
        <v>28</v>
      </c>
      <c r="R48" s="31" t="s">
        <v>29</v>
      </c>
      <c r="S48" s="32" t="s">
        <v>5</v>
      </c>
      <c r="T48" s="32" t="s">
        <v>30</v>
      </c>
      <c r="U48" s="31" t="s">
        <v>6</v>
      </c>
      <c r="V48" s="32" t="s">
        <v>31</v>
      </c>
    </row>
    <row r="49" spans="1:22" x14ac:dyDescent="0.3">
      <c r="A49" s="1" t="s">
        <v>116</v>
      </c>
      <c r="B49" s="2" t="s">
        <v>42</v>
      </c>
      <c r="C49" s="3">
        <v>45798</v>
      </c>
      <c r="D49" s="4" t="s">
        <v>40</v>
      </c>
      <c r="E49" s="5">
        <v>186</v>
      </c>
      <c r="F49" s="22">
        <v>1</v>
      </c>
      <c r="G49" s="5">
        <v>183</v>
      </c>
      <c r="H49" s="22"/>
      <c r="I49" s="5">
        <v>183</v>
      </c>
      <c r="J49" s="22">
        <v>1</v>
      </c>
      <c r="K49" s="5">
        <v>179</v>
      </c>
      <c r="L49" s="22"/>
      <c r="M49" s="5"/>
      <c r="N49" s="22"/>
      <c r="O49" s="5"/>
      <c r="P49" s="22"/>
      <c r="Q49" s="6">
        <v>4</v>
      </c>
      <c r="R49" s="6">
        <v>731</v>
      </c>
      <c r="S49" s="7">
        <v>182.75</v>
      </c>
      <c r="T49" s="41">
        <v>2</v>
      </c>
      <c r="U49" s="8">
        <v>5</v>
      </c>
      <c r="V49" s="9">
        <v>187.75</v>
      </c>
    </row>
    <row r="51" spans="1:22" x14ac:dyDescent="0.3">
      <c r="Q51" s="37">
        <f>SUM(Q49:Q50)</f>
        <v>4</v>
      </c>
      <c r="R51" s="37">
        <f>SUM(R49:R50)</f>
        <v>731</v>
      </c>
      <c r="S51" s="38">
        <f>SUM(R51/Q51)</f>
        <v>182.75</v>
      </c>
      <c r="T51" s="37">
        <f>SUM(T49:T50)</f>
        <v>2</v>
      </c>
      <c r="U51" s="37">
        <f>SUM(U49:U50)</f>
        <v>5</v>
      </c>
      <c r="V51" s="39">
        <f>SUM(S51+U51)</f>
        <v>187.75</v>
      </c>
    </row>
    <row r="53" spans="1:22" x14ac:dyDescent="0.3">
      <c r="A53" s="25" t="s">
        <v>1</v>
      </c>
      <c r="B53" s="26" t="s">
        <v>2</v>
      </c>
      <c r="C53" s="27" t="s">
        <v>3</v>
      </c>
      <c r="D53" s="28" t="s">
        <v>4</v>
      </c>
      <c r="E53" s="29" t="s">
        <v>21</v>
      </c>
      <c r="F53" s="29" t="s">
        <v>22</v>
      </c>
      <c r="G53" s="29" t="s">
        <v>23</v>
      </c>
      <c r="H53" s="29" t="s">
        <v>22</v>
      </c>
      <c r="I53" s="29" t="s">
        <v>24</v>
      </c>
      <c r="J53" s="29" t="s">
        <v>22</v>
      </c>
      <c r="K53" s="29" t="s">
        <v>25</v>
      </c>
      <c r="L53" s="29" t="s">
        <v>22</v>
      </c>
      <c r="M53" s="29" t="s">
        <v>26</v>
      </c>
      <c r="N53" s="29" t="s">
        <v>22</v>
      </c>
      <c r="O53" s="29" t="s">
        <v>27</v>
      </c>
      <c r="P53" s="29" t="s">
        <v>22</v>
      </c>
      <c r="Q53" s="30" t="s">
        <v>28</v>
      </c>
      <c r="R53" s="31" t="s">
        <v>29</v>
      </c>
      <c r="S53" s="32" t="s">
        <v>5</v>
      </c>
      <c r="T53" s="32" t="s">
        <v>30</v>
      </c>
      <c r="U53" s="31" t="s">
        <v>6</v>
      </c>
      <c r="V53" s="32" t="s">
        <v>31</v>
      </c>
    </row>
    <row r="54" spans="1:22" x14ac:dyDescent="0.3">
      <c r="A54" s="1" t="s">
        <v>15</v>
      </c>
      <c r="B54" s="2" t="s">
        <v>42</v>
      </c>
      <c r="C54" s="3">
        <v>45938</v>
      </c>
      <c r="D54" s="4" t="s">
        <v>40</v>
      </c>
      <c r="E54" s="5">
        <v>199</v>
      </c>
      <c r="F54" s="22">
        <v>3</v>
      </c>
      <c r="G54" s="5">
        <v>197</v>
      </c>
      <c r="H54" s="22">
        <v>4</v>
      </c>
      <c r="I54" s="5">
        <v>196</v>
      </c>
      <c r="J54" s="22">
        <v>3</v>
      </c>
      <c r="K54" s="5">
        <v>197</v>
      </c>
      <c r="L54" s="22">
        <v>4</v>
      </c>
      <c r="M54" s="5"/>
      <c r="N54" s="22"/>
      <c r="O54" s="5"/>
      <c r="P54" s="22"/>
      <c r="Q54" s="6">
        <v>4</v>
      </c>
      <c r="R54" s="6">
        <v>789</v>
      </c>
      <c r="S54" s="7">
        <v>197.25</v>
      </c>
      <c r="T54" s="41">
        <v>14</v>
      </c>
      <c r="U54" s="8">
        <v>4</v>
      </c>
      <c r="V54" s="9">
        <v>201.25</v>
      </c>
    </row>
    <row r="56" spans="1:22" x14ac:dyDescent="0.3">
      <c r="Q56" s="37">
        <f>SUM(Q54:Q55)</f>
        <v>4</v>
      </c>
      <c r="R56" s="37">
        <f>SUM(R54:R55)</f>
        <v>789</v>
      </c>
      <c r="S56" s="38">
        <f>SUM(R56/Q56)</f>
        <v>197.25</v>
      </c>
      <c r="T56" s="37">
        <f>SUM(T54:T55)</f>
        <v>14</v>
      </c>
      <c r="U56" s="37">
        <f>SUM(U54:U55)</f>
        <v>4</v>
      </c>
      <c r="V56" s="39">
        <f>SUM(S56+U56)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 B48 B53" name="Range1_2_1_1"/>
    <protectedRange algorithmName="SHA-512" hashValue="ON39YdpmFHfN9f47KpiRvqrKx0V9+erV1CNkpWzYhW/Qyc6aT8rEyCrvauWSYGZK2ia3o7vd3akF07acHAFpOA==" saltValue="yVW9XmDwTqEnmpSGai0KYg==" spinCount="100000" sqref="E2:P3 B2:C3" name="Range1_6_1_1"/>
    <protectedRange algorithmName="SHA-512" hashValue="ON39YdpmFHfN9f47KpiRvqrKx0V9+erV1CNkpWzYhW/Qyc6aT8rEyCrvauWSYGZK2ia3o7vd3akF07acHAFpOA==" saltValue="yVW9XmDwTqEnmpSGai0KYg==" spinCount="100000" sqref="D2:D3" name="Range1_1_10_1_1"/>
    <protectedRange algorithmName="SHA-512" hashValue="ON39YdpmFHfN9f47KpiRvqrKx0V9+erV1CNkpWzYhW/Qyc6aT8rEyCrvauWSYGZK2ia3o7vd3akF07acHAFpOA==" saltValue="yVW9XmDwTqEnmpSGai0KYg==" spinCount="100000" sqref="T2:T3" name="Range1_3_5_14_1_1"/>
    <protectedRange sqref="E4:P4 B4:C4" name="Range1_3"/>
    <protectedRange sqref="D4" name="Range1_1_2"/>
    <protectedRange sqref="T4" name="Range1_3_5_2_1"/>
    <protectedRange sqref="E26:P26 B26:C26" name="Range1_16"/>
    <protectedRange sqref="D26" name="Range1_1_19"/>
    <protectedRange sqref="T26" name="Range1_3_5_17"/>
    <protectedRange sqref="E29:P29 B29:C29" name="Range1_27"/>
    <protectedRange sqref="D29" name="Range1_1_28"/>
    <protectedRange sqref="T29" name="Range1_3_5_26"/>
    <protectedRange sqref="E33:P33 B33:C33" name="Range1_9_1_1"/>
    <protectedRange sqref="D33" name="Range1_1_5_1_1"/>
    <protectedRange sqref="T33" name="Range1_3_5_4_1_2"/>
    <protectedRange sqref="E34:P34 B34:C34" name="Range1_10_2"/>
    <protectedRange sqref="D34" name="Range1_1_7_2"/>
    <protectedRange sqref="T34" name="Range1_3_5_6_1"/>
    <protectedRange sqref="E35:P35 B35:C35" name="Range1_10"/>
    <protectedRange sqref="D35" name="Range1_1_4"/>
    <protectedRange sqref="T35" name="Range1_3_5_4"/>
    <protectedRange sqref="E36:P36 B36:C36" name="Range1_14"/>
    <protectedRange sqref="D36" name="Range1_1_7"/>
    <protectedRange sqref="T36" name="Range1_3_5_7"/>
    <protectedRange sqref="E37:P37 B37:C37" name="Range1_14_1"/>
    <protectedRange sqref="D37" name="Range1_1_7_1"/>
    <protectedRange sqref="T37" name="Range1_3_5_7_1"/>
    <protectedRange algorithmName="SHA-512" hashValue="ON39YdpmFHfN9f47KpiRvqrKx0V9+erV1CNkpWzYhW/Qyc6aT8rEyCrvauWSYGZK2ia3o7vd3akF07acHAFpOA==" saltValue="yVW9XmDwTqEnmpSGai0KYg==" spinCount="100000" sqref="E38:P38 B38:C38" name="Range1_9"/>
    <protectedRange algorithmName="SHA-512" hashValue="ON39YdpmFHfN9f47KpiRvqrKx0V9+erV1CNkpWzYhW/Qyc6aT8rEyCrvauWSYGZK2ia3o7vd3akF07acHAFpOA==" saltValue="yVW9XmDwTqEnmpSGai0KYg==" spinCount="100000" sqref="D38" name="Range1_1_2_1"/>
    <protectedRange algorithmName="SHA-512" hashValue="ON39YdpmFHfN9f47KpiRvqrKx0V9+erV1CNkpWzYhW/Qyc6aT8rEyCrvauWSYGZK2ia3o7vd3akF07acHAFpOA==" saltValue="yVW9XmDwTqEnmpSGai0KYg==" spinCount="100000" sqref="T38" name="Range1_3_5_8"/>
    <protectedRange sqref="B54:C54" name="Range1_12"/>
    <protectedRange sqref="D54" name="Range1_1_3"/>
    <protectedRange sqref="E54:P54 T54" name="Range1_3_5_3"/>
    <protectedRange sqref="E39:P39 B39:C39" name="Range1_14_2"/>
    <protectedRange sqref="D39" name="Range1_1_4_1"/>
    <protectedRange sqref="T39" name="Range1_3_5_4_1"/>
    <protectedRange sqref="B40:C40 E40:H40 J40:P40" name="Range1_14_3"/>
    <protectedRange sqref="D40" name="Range1_1_7_3"/>
    <protectedRange sqref="T40 I40" name="Range1_3_5_7_2"/>
    <protectedRange sqref="E41:P41 B41:C41" name="Range1_14_4"/>
    <protectedRange sqref="D41" name="Range1_1_7_4"/>
    <protectedRange sqref="T41" name="Range1_3_5_7_3"/>
    <protectedRange sqref="E42:P42 B42:C42" name="Range1_14_5"/>
    <protectedRange sqref="D42" name="Range1_1_4_2"/>
    <protectedRange sqref="T42" name="Range1_3_5_4_2"/>
    <protectedRange sqref="E43:P43 B43:C43" name="Range1_14_6"/>
    <protectedRange sqref="D43" name="Range1_1_7_5"/>
    <protectedRange sqref="T43" name="Range1_3_5_7_4"/>
  </protectedRanges>
  <conditionalFormatting sqref="E33">
    <cfRule type="top10" dxfId="1929" priority="83" rank="1"/>
  </conditionalFormatting>
  <conditionalFormatting sqref="E33:P33">
    <cfRule type="cellIs" dxfId="1928" priority="77" operator="greaterThanOrEqual">
      <formula>200</formula>
    </cfRule>
  </conditionalFormatting>
  <conditionalFormatting sqref="G33">
    <cfRule type="top10" dxfId="1927" priority="82" rank="1"/>
  </conditionalFormatting>
  <conditionalFormatting sqref="I33">
    <cfRule type="top10" dxfId="1926" priority="81" rank="1"/>
  </conditionalFormatting>
  <conditionalFormatting sqref="K33">
    <cfRule type="top10" dxfId="1925" priority="80" rank="1"/>
  </conditionalFormatting>
  <conditionalFormatting sqref="L29:P29">
    <cfRule type="cellIs" dxfId="1924" priority="84" operator="greaterThanOrEqual">
      <formula>200</formula>
    </cfRule>
  </conditionalFormatting>
  <conditionalFormatting sqref="M29">
    <cfRule type="top10" dxfId="1923" priority="86" rank="1"/>
  </conditionalFormatting>
  <conditionalFormatting sqref="M33">
    <cfRule type="top10" dxfId="1922" priority="79" rank="1"/>
  </conditionalFormatting>
  <conditionalFormatting sqref="O29">
    <cfRule type="top10" dxfId="1921" priority="85" rank="1"/>
  </conditionalFormatting>
  <conditionalFormatting sqref="O33">
    <cfRule type="top10" dxfId="1920" priority="78" rank="1"/>
  </conditionalFormatting>
  <conditionalFormatting sqref="E34">
    <cfRule type="top10" dxfId="1919" priority="76" rank="1"/>
  </conditionalFormatting>
  <conditionalFormatting sqref="G34">
    <cfRule type="top10" dxfId="1918" priority="75" rank="1"/>
  </conditionalFormatting>
  <conditionalFormatting sqref="I34">
    <cfRule type="top10" dxfId="1917" priority="74" rank="1"/>
  </conditionalFormatting>
  <conditionalFormatting sqref="K34">
    <cfRule type="top10" dxfId="1916" priority="73" rank="1"/>
  </conditionalFormatting>
  <conditionalFormatting sqref="M34">
    <cfRule type="top10" dxfId="1915" priority="72" rank="1"/>
  </conditionalFormatting>
  <conditionalFormatting sqref="O34">
    <cfRule type="top10" dxfId="1914" priority="71" rank="1"/>
  </conditionalFormatting>
  <conditionalFormatting sqref="E34:P34">
    <cfRule type="cellIs" dxfId="1913" priority="70" operator="greaterThanOrEqual">
      <formula>200</formula>
    </cfRule>
  </conditionalFormatting>
  <conditionalFormatting sqref="E35">
    <cfRule type="top10" dxfId="1912" priority="69" rank="1"/>
  </conditionalFormatting>
  <conditionalFormatting sqref="G35">
    <cfRule type="top10" dxfId="1911" priority="68" rank="1"/>
  </conditionalFormatting>
  <conditionalFormatting sqref="I35">
    <cfRule type="top10" dxfId="1910" priority="67" rank="1"/>
  </conditionalFormatting>
  <conditionalFormatting sqref="K35">
    <cfRule type="top10" dxfId="1909" priority="66" rank="1"/>
  </conditionalFormatting>
  <conditionalFormatting sqref="M35">
    <cfRule type="top10" dxfId="1908" priority="65" rank="1"/>
  </conditionalFormatting>
  <conditionalFormatting sqref="O35">
    <cfRule type="top10" dxfId="1907" priority="64" rank="1"/>
  </conditionalFormatting>
  <conditionalFormatting sqref="E35:P35">
    <cfRule type="cellIs" dxfId="1906" priority="63" operator="greaterThanOrEqual">
      <formula>193</formula>
    </cfRule>
  </conditionalFormatting>
  <conditionalFormatting sqref="E36">
    <cfRule type="top10" dxfId="1905" priority="62" rank="1"/>
  </conditionalFormatting>
  <conditionalFormatting sqref="G36">
    <cfRule type="top10" dxfId="1904" priority="61" rank="1"/>
  </conditionalFormatting>
  <conditionalFormatting sqref="I36">
    <cfRule type="top10" dxfId="1903" priority="60" rank="1"/>
  </conditionalFormatting>
  <conditionalFormatting sqref="K36">
    <cfRule type="top10" dxfId="1902" priority="59" rank="1"/>
  </conditionalFormatting>
  <conditionalFormatting sqref="M36">
    <cfRule type="top10" dxfId="1901" priority="58" rank="1"/>
  </conditionalFormatting>
  <conditionalFormatting sqref="O36">
    <cfRule type="top10" dxfId="1900" priority="57" rank="1"/>
  </conditionalFormatting>
  <conditionalFormatting sqref="E36:P36">
    <cfRule type="cellIs" dxfId="1899" priority="56" operator="greaterThanOrEqual">
      <formula>200</formula>
    </cfRule>
  </conditionalFormatting>
  <conditionalFormatting sqref="E37">
    <cfRule type="top10" dxfId="1898" priority="55" rank="1"/>
  </conditionalFormatting>
  <conditionalFormatting sqref="G37">
    <cfRule type="top10" dxfId="1897" priority="54" rank="1"/>
  </conditionalFormatting>
  <conditionalFormatting sqref="I37">
    <cfRule type="top10" dxfId="1896" priority="53" rank="1"/>
  </conditionalFormatting>
  <conditionalFormatting sqref="K37">
    <cfRule type="top10" dxfId="1895" priority="52" rank="1"/>
  </conditionalFormatting>
  <conditionalFormatting sqref="M37">
    <cfRule type="top10" dxfId="1894" priority="51" rank="1"/>
  </conditionalFormatting>
  <conditionalFormatting sqref="O37">
    <cfRule type="top10" dxfId="1893" priority="50" rank="1"/>
  </conditionalFormatting>
  <conditionalFormatting sqref="E37:P37">
    <cfRule type="cellIs" dxfId="1892" priority="49" operator="greaterThanOrEqual">
      <formula>200</formula>
    </cfRule>
  </conditionalFormatting>
  <conditionalFormatting sqref="E38">
    <cfRule type="top10" dxfId="1891" priority="48" rank="1"/>
  </conditionalFormatting>
  <conditionalFormatting sqref="G38">
    <cfRule type="top10" dxfId="1890" priority="47" rank="1"/>
  </conditionalFormatting>
  <conditionalFormatting sqref="I38">
    <cfRule type="top10" dxfId="1889" priority="46" rank="1"/>
  </conditionalFormatting>
  <conditionalFormatting sqref="K38">
    <cfRule type="top10" dxfId="1888" priority="45" rank="1"/>
  </conditionalFormatting>
  <conditionalFormatting sqref="M38">
    <cfRule type="top10" dxfId="1887" priority="44" rank="1"/>
  </conditionalFormatting>
  <conditionalFormatting sqref="O38">
    <cfRule type="top10" dxfId="1886" priority="43" rank="1"/>
  </conditionalFormatting>
  <conditionalFormatting sqref="E38:P38">
    <cfRule type="cellIs" dxfId="1885" priority="42" operator="greaterThanOrEqual">
      <formula>200</formula>
    </cfRule>
  </conditionalFormatting>
  <conditionalFormatting sqref="E54">
    <cfRule type="top10" dxfId="1884" priority="41" rank="1"/>
  </conditionalFormatting>
  <conditionalFormatting sqref="G54">
    <cfRule type="top10" dxfId="1883" priority="40" rank="1"/>
  </conditionalFormatting>
  <conditionalFormatting sqref="E54:P54">
    <cfRule type="cellIs" dxfId="1882" priority="39" operator="greaterThanOrEqual">
      <formula>200</formula>
    </cfRule>
  </conditionalFormatting>
  <conditionalFormatting sqref="I54">
    <cfRule type="top10" dxfId="1881" priority="38" rank="1"/>
  </conditionalFormatting>
  <conditionalFormatting sqref="K54">
    <cfRule type="top10" dxfId="1880" priority="37" rank="1"/>
  </conditionalFormatting>
  <conditionalFormatting sqref="M54">
    <cfRule type="top10" dxfId="1879" priority="36" rank="1"/>
  </conditionalFormatting>
  <conditionalFormatting sqref="O54">
    <cfRule type="top10" dxfId="1878" priority="35" rank="1"/>
  </conditionalFormatting>
  <conditionalFormatting sqref="E39">
    <cfRule type="top10" dxfId="1877" priority="34" rank="1"/>
  </conditionalFormatting>
  <conditionalFormatting sqref="G39">
    <cfRule type="top10" dxfId="1876" priority="33" rank="1"/>
  </conditionalFormatting>
  <conditionalFormatting sqref="I39">
    <cfRule type="top10" dxfId="1875" priority="32" rank="1"/>
  </conditionalFormatting>
  <conditionalFormatting sqref="K39">
    <cfRule type="top10" dxfId="1874" priority="31" rank="1"/>
  </conditionalFormatting>
  <conditionalFormatting sqref="M39">
    <cfRule type="top10" dxfId="1873" priority="30" rank="1"/>
  </conditionalFormatting>
  <conditionalFormatting sqref="O39">
    <cfRule type="top10" dxfId="1872" priority="29" rank="1"/>
  </conditionalFormatting>
  <conditionalFormatting sqref="E39:P39">
    <cfRule type="cellIs" dxfId="1871" priority="28" operator="greaterThanOrEqual">
      <formula>200</formula>
    </cfRule>
  </conditionalFormatting>
  <conditionalFormatting sqref="E40">
    <cfRule type="top10" dxfId="1870" priority="27" rank="1"/>
  </conditionalFormatting>
  <conditionalFormatting sqref="G40">
    <cfRule type="top10" dxfId="1869" priority="26" rank="1"/>
  </conditionalFormatting>
  <conditionalFormatting sqref="K40">
    <cfRule type="top10" dxfId="1868" priority="25" rank="1"/>
  </conditionalFormatting>
  <conditionalFormatting sqref="M40">
    <cfRule type="top10" dxfId="1867" priority="24" rank="1"/>
  </conditionalFormatting>
  <conditionalFormatting sqref="O40">
    <cfRule type="top10" dxfId="1866" priority="23" rank="1"/>
  </conditionalFormatting>
  <conditionalFormatting sqref="E40:H40 J40:P40">
    <cfRule type="top10" dxfId="1865" priority="22" stopIfTrue="1" rank="10"/>
  </conditionalFormatting>
  <conditionalFormatting sqref="E41">
    <cfRule type="top10" dxfId="1864" priority="21" rank="1"/>
  </conditionalFormatting>
  <conditionalFormatting sqref="G41">
    <cfRule type="top10" dxfId="1863" priority="20" rank="1"/>
  </conditionalFormatting>
  <conditionalFormatting sqref="I41">
    <cfRule type="top10" dxfId="1862" priority="19" rank="1"/>
  </conditionalFormatting>
  <conditionalFormatting sqref="K41">
    <cfRule type="top10" dxfId="1861" priority="18" rank="1"/>
  </conditionalFormatting>
  <conditionalFormatting sqref="M41">
    <cfRule type="top10" dxfId="1860" priority="17" rank="1"/>
  </conditionalFormatting>
  <conditionalFormatting sqref="O41">
    <cfRule type="top10" dxfId="1859" priority="16" rank="1"/>
  </conditionalFormatting>
  <conditionalFormatting sqref="E41:P41">
    <cfRule type="cellIs" dxfId="1858" priority="15" operator="greaterThanOrEqual">
      <formula>200</formula>
    </cfRule>
  </conditionalFormatting>
  <conditionalFormatting sqref="E42">
    <cfRule type="top10" dxfId="1857" priority="14" rank="1"/>
  </conditionalFormatting>
  <conditionalFormatting sqref="G42">
    <cfRule type="top10" dxfId="1856" priority="13" rank="1"/>
  </conditionalFormatting>
  <conditionalFormatting sqref="I42">
    <cfRule type="top10" dxfId="1855" priority="12" rank="1"/>
  </conditionalFormatting>
  <conditionalFormatting sqref="K42">
    <cfRule type="top10" dxfId="1854" priority="11" rank="1"/>
  </conditionalFormatting>
  <conditionalFormatting sqref="M42">
    <cfRule type="top10" dxfId="1853" priority="10" rank="1"/>
  </conditionalFormatting>
  <conditionalFormatting sqref="O42">
    <cfRule type="top10" dxfId="1852" priority="9" rank="1"/>
  </conditionalFormatting>
  <conditionalFormatting sqref="E42:P42">
    <cfRule type="cellIs" dxfId="1851" priority="8" operator="greaterThanOrEqual">
      <formula>200</formula>
    </cfRule>
  </conditionalFormatting>
  <conditionalFormatting sqref="E43">
    <cfRule type="top10" dxfId="1850" priority="7" rank="1"/>
  </conditionalFormatting>
  <conditionalFormatting sqref="G43">
    <cfRule type="top10" dxfId="1849" priority="6" rank="1"/>
  </conditionalFormatting>
  <conditionalFormatting sqref="I43">
    <cfRule type="top10" dxfId="1848" priority="5" rank="1"/>
  </conditionalFormatting>
  <conditionalFormatting sqref="K43">
    <cfRule type="top10" dxfId="1847" priority="4" rank="1"/>
  </conditionalFormatting>
  <conditionalFormatting sqref="M43">
    <cfRule type="top10" dxfId="1846" priority="3" rank="1"/>
  </conditionalFormatting>
  <conditionalFormatting sqref="O43">
    <cfRule type="top10" dxfId="1845" priority="2" rank="1"/>
  </conditionalFormatting>
  <conditionalFormatting sqref="E43:P43">
    <cfRule type="cellIs" dxfId="1844" priority="1" operator="greaterThanOrEqual">
      <formula>200</formula>
    </cfRule>
  </conditionalFormatting>
  <hyperlinks>
    <hyperlink ref="X1" location="'Kentucky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40A6962-2DE2-45ED-82EA-369E53C758E9}">
          <x14:formula1>
            <xm:f>'C:\Users\jmfg1\Downloads\[abra coal tipple 10-29-25.xlsm]DATA'!#REF!</xm:f>
          </x14:formula1>
          <xm:sqref>B42</xm:sqref>
        </x14:dataValidation>
        <x14:dataValidation type="list" allowBlank="1" showInputMessage="1" showErrorMessage="1" xr:uid="{DAFD4D11-CD77-42FD-8685-1B8337ECC7ED}">
          <x14:formula1>
            <xm:f>'C:\Users\jmfg1\Downloads\[abra coal tipple 10-29-25.xlsm]DATA'!#REF!</xm:f>
          </x14:formula1>
          <xm:sqref>D42</xm:sqref>
        </x14:dataValidation>
        <x14:dataValidation type="list" allowBlank="1" showInputMessage="1" showErrorMessage="1" xr:uid="{B9F23DFD-23A5-45B0-BEF7-E31A591729B0}">
          <x14:formula1>
            <xm:f>'[abra coal tipple 11-5-25.xlsm]DATA'!#REF!</xm:f>
          </x14:formula1>
          <xm:sqref>B43</xm:sqref>
        </x14:dataValidation>
        <x14:dataValidation type="list" allowBlank="1" showInputMessage="1" showErrorMessage="1" xr:uid="{B3817C07-8D0E-43D6-AB35-C5B1B6B65FD7}">
          <x14:formula1>
            <xm:f>'[abra coal tipple 11-5-25.xlsm]DATA'!#REF!</xm:f>
          </x14:formula1>
          <xm:sqref>D43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D142-8057-4D50-84FC-E8F0C209AE87}">
  <dimension ref="A1:X18"/>
  <sheetViews>
    <sheetView workbookViewId="0">
      <selection activeCell="W24" sqref="W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155</v>
      </c>
      <c r="C2" s="3">
        <v>45850</v>
      </c>
      <c r="D2" s="4" t="s">
        <v>40</v>
      </c>
      <c r="E2" s="24">
        <v>183</v>
      </c>
      <c r="F2" s="22">
        <v>1</v>
      </c>
      <c r="G2" s="24">
        <v>184</v>
      </c>
      <c r="H2" s="22">
        <v>1</v>
      </c>
      <c r="I2" s="5">
        <v>182</v>
      </c>
      <c r="J2" s="22"/>
      <c r="K2" s="42">
        <v>187</v>
      </c>
      <c r="L2" s="22">
        <v>1</v>
      </c>
      <c r="M2" s="42"/>
      <c r="N2" s="22"/>
      <c r="O2" s="5"/>
      <c r="P2" s="22"/>
      <c r="Q2" s="6">
        <v>4</v>
      </c>
      <c r="R2" s="6">
        <v>736</v>
      </c>
      <c r="S2" s="7">
        <v>184</v>
      </c>
      <c r="T2" s="41">
        <v>3</v>
      </c>
      <c r="U2" s="8">
        <v>3</v>
      </c>
      <c r="V2" s="9">
        <v>187</v>
      </c>
    </row>
    <row r="4" spans="1:24" x14ac:dyDescent="0.3">
      <c r="Q4" s="37">
        <f>SUM(Q2:Q3)</f>
        <v>4</v>
      </c>
      <c r="R4" s="37">
        <f>SUM(R2:R3)</f>
        <v>736</v>
      </c>
      <c r="S4" s="38">
        <f>SUM(R4/Q4)</f>
        <v>184</v>
      </c>
      <c r="T4" s="37">
        <f>SUM(T2:T3)</f>
        <v>3</v>
      </c>
      <c r="U4" s="37">
        <f>SUM(U2:U3)</f>
        <v>3</v>
      </c>
      <c r="V4" s="39">
        <f>SUM(S4+U4)</f>
        <v>187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37</v>
      </c>
      <c r="B8" s="2" t="s">
        <v>155</v>
      </c>
      <c r="C8" s="3">
        <v>45868</v>
      </c>
      <c r="D8" s="4" t="s">
        <v>40</v>
      </c>
      <c r="E8" s="5">
        <v>195</v>
      </c>
      <c r="F8" s="22">
        <v>3</v>
      </c>
      <c r="G8" s="5">
        <v>190</v>
      </c>
      <c r="H8" s="22">
        <v>3</v>
      </c>
      <c r="I8" s="5">
        <v>196</v>
      </c>
      <c r="J8" s="22">
        <v>6</v>
      </c>
      <c r="K8" s="5">
        <v>197</v>
      </c>
      <c r="L8" s="22">
        <v>3</v>
      </c>
      <c r="M8" s="5"/>
      <c r="N8" s="22"/>
      <c r="O8" s="5"/>
      <c r="P8" s="22"/>
      <c r="Q8" s="6">
        <v>4</v>
      </c>
      <c r="R8" s="6">
        <v>778</v>
      </c>
      <c r="S8" s="7">
        <v>194.5</v>
      </c>
      <c r="T8" s="41">
        <v>15</v>
      </c>
      <c r="U8" s="8">
        <v>9</v>
      </c>
      <c r="V8" s="9">
        <v>203.5</v>
      </c>
    </row>
    <row r="9" spans="1:24" x14ac:dyDescent="0.3">
      <c r="A9" s="1" t="s">
        <v>37</v>
      </c>
      <c r="B9" s="2" t="s">
        <v>155</v>
      </c>
      <c r="C9" s="3">
        <v>45875</v>
      </c>
      <c r="D9" s="4" t="s">
        <v>40</v>
      </c>
      <c r="E9" s="5">
        <v>196</v>
      </c>
      <c r="F9" s="22">
        <v>2</v>
      </c>
      <c r="G9" s="5">
        <v>198</v>
      </c>
      <c r="H9" s="22">
        <v>3</v>
      </c>
      <c r="I9" s="5">
        <v>195</v>
      </c>
      <c r="J9" s="22">
        <v>1</v>
      </c>
      <c r="K9" s="5">
        <v>194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41">
        <v>9</v>
      </c>
      <c r="U9" s="8">
        <v>11</v>
      </c>
      <c r="V9" s="9">
        <v>206.75</v>
      </c>
    </row>
    <row r="10" spans="1:24" x14ac:dyDescent="0.3">
      <c r="A10" s="1" t="s">
        <v>37</v>
      </c>
      <c r="B10" s="2" t="s">
        <v>155</v>
      </c>
      <c r="C10" s="3">
        <v>45879</v>
      </c>
      <c r="D10" s="4" t="s">
        <v>40</v>
      </c>
      <c r="E10" s="81">
        <v>200</v>
      </c>
      <c r="F10" s="22">
        <v>7</v>
      </c>
      <c r="G10" s="5">
        <v>193</v>
      </c>
      <c r="H10" s="22">
        <v>3</v>
      </c>
      <c r="I10" s="5">
        <v>196</v>
      </c>
      <c r="J10" s="22">
        <v>4</v>
      </c>
      <c r="K10" s="5">
        <v>196</v>
      </c>
      <c r="L10" s="22">
        <v>2</v>
      </c>
      <c r="M10" s="5">
        <v>191</v>
      </c>
      <c r="N10" s="22"/>
      <c r="O10" s="5">
        <v>197</v>
      </c>
      <c r="P10" s="22"/>
      <c r="Q10" s="6">
        <v>6</v>
      </c>
      <c r="R10" s="6">
        <v>1173</v>
      </c>
      <c r="S10" s="7">
        <v>195.5</v>
      </c>
      <c r="T10" s="41">
        <v>16</v>
      </c>
      <c r="U10" s="8">
        <v>26</v>
      </c>
      <c r="V10" s="9">
        <v>221.5</v>
      </c>
    </row>
    <row r="11" spans="1:24" x14ac:dyDescent="0.3">
      <c r="A11" s="88" t="s">
        <v>37</v>
      </c>
      <c r="B11" s="89" t="s">
        <v>155</v>
      </c>
      <c r="C11" s="90">
        <v>45907</v>
      </c>
      <c r="D11" s="91" t="s">
        <v>40</v>
      </c>
      <c r="E11" s="92">
        <v>192</v>
      </c>
      <c r="F11" s="93">
        <v>1</v>
      </c>
      <c r="G11" s="92">
        <v>196</v>
      </c>
      <c r="H11" s="93">
        <v>2</v>
      </c>
      <c r="I11" s="92">
        <v>197</v>
      </c>
      <c r="J11" s="93">
        <v>5</v>
      </c>
      <c r="K11" s="92">
        <v>191</v>
      </c>
      <c r="L11" s="93">
        <v>1</v>
      </c>
      <c r="M11" s="92">
        <v>196</v>
      </c>
      <c r="N11" s="93">
        <v>4</v>
      </c>
      <c r="O11" s="92">
        <v>197</v>
      </c>
      <c r="P11" s="93">
        <v>3</v>
      </c>
      <c r="Q11" s="94">
        <v>6</v>
      </c>
      <c r="R11" s="94">
        <v>1169</v>
      </c>
      <c r="S11" s="95">
        <v>194.83333333333334</v>
      </c>
      <c r="T11" s="37">
        <v>16</v>
      </c>
      <c r="U11" s="96">
        <v>12</v>
      </c>
      <c r="V11" s="97">
        <v>206.83333333333334</v>
      </c>
    </row>
    <row r="13" spans="1:24" x14ac:dyDescent="0.3">
      <c r="Q13" s="37">
        <f>SUM(Q8:Q12)</f>
        <v>20</v>
      </c>
      <c r="R13" s="37">
        <f>SUM(R8:R12)</f>
        <v>3903</v>
      </c>
      <c r="S13" s="38">
        <f>SUM(R13/Q13)</f>
        <v>195.15</v>
      </c>
      <c r="T13" s="37">
        <f>SUM(T8:T12)</f>
        <v>56</v>
      </c>
      <c r="U13" s="37">
        <f>SUM(U8:U12)</f>
        <v>58</v>
      </c>
      <c r="V13" s="39">
        <f>SUM(S13+U13)</f>
        <v>253.15</v>
      </c>
    </row>
    <row r="15" spans="1:24" x14ac:dyDescent="0.3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3">
      <c r="A16" s="1" t="s">
        <v>15</v>
      </c>
      <c r="B16" s="2" t="s">
        <v>155</v>
      </c>
      <c r="C16" s="3">
        <v>45907</v>
      </c>
      <c r="D16" s="4" t="s">
        <v>40</v>
      </c>
      <c r="E16" s="5">
        <v>193</v>
      </c>
      <c r="F16" s="22">
        <v>2</v>
      </c>
      <c r="G16" s="5">
        <v>194</v>
      </c>
      <c r="H16" s="22">
        <v>2</v>
      </c>
      <c r="I16" s="5">
        <v>192</v>
      </c>
      <c r="J16" s="22">
        <v>1</v>
      </c>
      <c r="K16" s="5">
        <v>186</v>
      </c>
      <c r="L16" s="22">
        <v>2</v>
      </c>
      <c r="M16" s="5">
        <v>184</v>
      </c>
      <c r="N16" s="22">
        <v>1</v>
      </c>
      <c r="O16" s="5">
        <v>189</v>
      </c>
      <c r="P16" s="22">
        <v>1</v>
      </c>
      <c r="Q16" s="6">
        <v>6</v>
      </c>
      <c r="R16" s="6">
        <v>1138</v>
      </c>
      <c r="S16" s="7">
        <v>189.66666666666666</v>
      </c>
      <c r="T16" s="41">
        <v>9</v>
      </c>
      <c r="U16" s="8">
        <v>4</v>
      </c>
      <c r="V16" s="9">
        <v>193.66666666666666</v>
      </c>
    </row>
    <row r="18" spans="17:22" x14ac:dyDescent="0.3">
      <c r="Q18" s="37">
        <f>SUM(Q16:Q17)</f>
        <v>6</v>
      </c>
      <c r="R18" s="37">
        <f>SUM(R16:R17)</f>
        <v>1138</v>
      </c>
      <c r="S18" s="38">
        <f>SUM(R18/Q18)</f>
        <v>189.66666666666666</v>
      </c>
      <c r="T18" s="37">
        <f>SUM(T16:T17)</f>
        <v>9</v>
      </c>
      <c r="U18" s="37">
        <f>SUM(U16:U17)</f>
        <v>4</v>
      </c>
      <c r="V18" s="39">
        <f>SUM(S18+U18)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 B15" name="Range1_2_1_1"/>
    <protectedRange sqref="E2:P2 B2:C2" name="Range1_16"/>
    <protectedRange sqref="D2" name="Range1_1_19"/>
    <protectedRange sqref="T2" name="Range1_3_5_17"/>
    <protectedRange sqref="B9:C9" name="Range1_28"/>
    <protectedRange sqref="D9" name="Range1_1_29"/>
    <protectedRange sqref="T9" name="Range1_3_5_27"/>
    <protectedRange sqref="B11:C11" name="Range1_11_1"/>
    <protectedRange sqref="D11" name="Range1_1_12_2"/>
    <protectedRange sqref="T11" name="Range1_3_5_7_2"/>
    <protectedRange sqref="B16:C16" name="Range1_3_2"/>
    <protectedRange sqref="D16" name="Range1_1_4_2"/>
    <protectedRange sqref="E16:P16 T16" name="Range1_3_5_4_2"/>
  </protectedRanges>
  <conditionalFormatting sqref="L9:O9">
    <cfRule type="cellIs" dxfId="1843" priority="15" operator="greaterThanOrEqual">
      <formula>200</formula>
    </cfRule>
  </conditionalFormatting>
  <conditionalFormatting sqref="M9">
    <cfRule type="top10" dxfId="1842" priority="17" rank="1"/>
  </conditionalFormatting>
  <conditionalFormatting sqref="O9">
    <cfRule type="top10" dxfId="1841" priority="16" rank="1"/>
  </conditionalFormatting>
  <conditionalFormatting sqref="G11">
    <cfRule type="top10" dxfId="1840" priority="14" rank="1"/>
  </conditionalFormatting>
  <conditionalFormatting sqref="I11">
    <cfRule type="top10" dxfId="1839" priority="13" rank="1"/>
  </conditionalFormatting>
  <conditionalFormatting sqref="E11">
    <cfRule type="top10" dxfId="1838" priority="12" rank="1"/>
  </conditionalFormatting>
  <conditionalFormatting sqref="M11">
    <cfRule type="top10" dxfId="1837" priority="11" rank="1"/>
  </conditionalFormatting>
  <conditionalFormatting sqref="O11">
    <cfRule type="top10" dxfId="1836" priority="10" rank="1"/>
  </conditionalFormatting>
  <conditionalFormatting sqref="E11:O11">
    <cfRule type="cellIs" dxfId="1835" priority="9" operator="greaterThanOrEqual">
      <formula>200</formula>
    </cfRule>
  </conditionalFormatting>
  <conditionalFormatting sqref="K11">
    <cfRule type="top10" dxfId="1834" priority="8" rank="1"/>
  </conditionalFormatting>
  <conditionalFormatting sqref="E16">
    <cfRule type="top10" dxfId="1833" priority="7" rank="1"/>
  </conditionalFormatting>
  <conditionalFormatting sqref="G16">
    <cfRule type="top10" dxfId="1832" priority="6" rank="1"/>
  </conditionalFormatting>
  <conditionalFormatting sqref="E16:P16">
    <cfRule type="cellIs" dxfId="1831" priority="5" operator="greaterThanOrEqual">
      <formula>200</formula>
    </cfRule>
  </conditionalFormatting>
  <conditionalFormatting sqref="I16">
    <cfRule type="top10" dxfId="1830" priority="4" rank="1"/>
  </conditionalFormatting>
  <conditionalFormatting sqref="K16">
    <cfRule type="top10" dxfId="1829" priority="3" rank="1"/>
  </conditionalFormatting>
  <conditionalFormatting sqref="M16">
    <cfRule type="top10" dxfId="1828" priority="2" rank="1"/>
  </conditionalFormatting>
  <conditionalFormatting sqref="O16">
    <cfRule type="top10" dxfId="1827" priority="1" rank="1"/>
  </conditionalFormatting>
  <hyperlinks>
    <hyperlink ref="X1" location="'Kentucky 2025'!A1" display="Return to Rankings" xr:uid="{9A1C59B2-1087-4F0A-882F-6B6B27F41735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26D5-7FCB-4F7E-BAA7-9CEDE4FDC03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181</v>
      </c>
      <c r="C2" s="3">
        <v>45879</v>
      </c>
      <c r="D2" s="4" t="s">
        <v>40</v>
      </c>
      <c r="E2" s="24">
        <v>185</v>
      </c>
      <c r="F2" s="22"/>
      <c r="G2" s="24">
        <v>185</v>
      </c>
      <c r="H2" s="22">
        <v>1</v>
      </c>
      <c r="I2" s="5">
        <v>179</v>
      </c>
      <c r="J2" s="22">
        <v>1</v>
      </c>
      <c r="K2" s="42">
        <v>179</v>
      </c>
      <c r="L2" s="22">
        <v>1</v>
      </c>
      <c r="M2" s="42">
        <v>184</v>
      </c>
      <c r="N2" s="22">
        <v>1</v>
      </c>
      <c r="O2" s="5">
        <v>182</v>
      </c>
      <c r="P2" s="22">
        <v>1</v>
      </c>
      <c r="Q2" s="6">
        <v>6</v>
      </c>
      <c r="R2" s="6">
        <v>1094</v>
      </c>
      <c r="S2" s="7">
        <v>182.33333333333334</v>
      </c>
      <c r="T2" s="41">
        <v>5</v>
      </c>
      <c r="U2" s="8">
        <v>4</v>
      </c>
      <c r="V2" s="9">
        <v>186.33333333333334</v>
      </c>
    </row>
    <row r="4" spans="1:24" x14ac:dyDescent="0.3">
      <c r="Q4" s="37">
        <f>SUM(Q2:Q3)</f>
        <v>6</v>
      </c>
      <c r="R4" s="37">
        <f>SUM(R2:R3)</f>
        <v>1094</v>
      </c>
      <c r="S4" s="38">
        <f>SUM(R4/Q4)</f>
        <v>182.33333333333334</v>
      </c>
      <c r="T4" s="37">
        <f>SUM(T2:T3)</f>
        <v>5</v>
      </c>
      <c r="U4" s="37">
        <f>SUM(U2:U3)</f>
        <v>4</v>
      </c>
      <c r="V4" s="39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0A19693A-29EA-4E42-901D-A6BE188A9C0E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826C-C41D-4DBB-8A5E-68CBFB1D1B47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76</v>
      </c>
      <c r="C2" s="3">
        <v>45745</v>
      </c>
      <c r="D2" s="4" t="s">
        <v>56</v>
      </c>
      <c r="E2" s="5">
        <v>186</v>
      </c>
      <c r="F2" s="22">
        <v>1</v>
      </c>
      <c r="G2" s="5">
        <v>191</v>
      </c>
      <c r="H2" s="22">
        <v>2</v>
      </c>
      <c r="I2" s="5">
        <v>175</v>
      </c>
      <c r="J2" s="22">
        <v>0</v>
      </c>
      <c r="K2" s="5">
        <v>174</v>
      </c>
      <c r="L2" s="22">
        <v>0</v>
      </c>
      <c r="M2" s="5"/>
      <c r="N2" s="22"/>
      <c r="O2" s="5"/>
      <c r="P2" s="22"/>
      <c r="Q2" s="6">
        <v>4</v>
      </c>
      <c r="R2" s="6">
        <v>726</v>
      </c>
      <c r="S2" s="7">
        <v>181.5</v>
      </c>
      <c r="T2" s="41">
        <v>3</v>
      </c>
      <c r="U2" s="8">
        <v>2</v>
      </c>
      <c r="V2" s="9">
        <v>183.5</v>
      </c>
    </row>
    <row r="3" spans="1:24" x14ac:dyDescent="0.3">
      <c r="A3" s="1" t="s">
        <v>15</v>
      </c>
      <c r="B3" s="2" t="s">
        <v>76</v>
      </c>
      <c r="C3" s="3">
        <v>45763</v>
      </c>
      <c r="D3" s="4" t="s">
        <v>88</v>
      </c>
      <c r="E3" s="5">
        <v>198</v>
      </c>
      <c r="F3" s="22">
        <v>1</v>
      </c>
      <c r="G3" s="5">
        <v>187</v>
      </c>
      <c r="H3" s="22">
        <v>2</v>
      </c>
      <c r="I3" s="5">
        <v>189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574</v>
      </c>
      <c r="S3" s="7">
        <v>191.33333333333334</v>
      </c>
      <c r="T3" s="41">
        <v>4</v>
      </c>
      <c r="U3" s="8">
        <v>6</v>
      </c>
      <c r="V3" s="9">
        <v>197.33333333333334</v>
      </c>
    </row>
    <row r="4" spans="1:24" x14ac:dyDescent="0.3">
      <c r="A4" s="1" t="s">
        <v>15</v>
      </c>
      <c r="B4" s="2" t="s">
        <v>76</v>
      </c>
      <c r="C4" s="3">
        <v>45791</v>
      </c>
      <c r="D4" s="4" t="s">
        <v>88</v>
      </c>
      <c r="E4" s="5">
        <v>196</v>
      </c>
      <c r="F4" s="22">
        <v>1</v>
      </c>
      <c r="G4" s="5">
        <v>192</v>
      </c>
      <c r="H4" s="22">
        <v>1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582</v>
      </c>
      <c r="S4" s="7">
        <v>194</v>
      </c>
      <c r="T4" s="41">
        <v>5</v>
      </c>
      <c r="U4" s="8">
        <v>2</v>
      </c>
      <c r="V4" s="9">
        <v>196</v>
      </c>
    </row>
    <row r="5" spans="1:24" x14ac:dyDescent="0.3">
      <c r="A5" s="1" t="s">
        <v>15</v>
      </c>
      <c r="B5" s="2" t="s">
        <v>76</v>
      </c>
      <c r="C5" s="3">
        <v>45819</v>
      </c>
      <c r="D5" s="4" t="s">
        <v>88</v>
      </c>
      <c r="E5" s="5">
        <v>197</v>
      </c>
      <c r="F5" s="22">
        <v>3</v>
      </c>
      <c r="G5" s="5">
        <v>193</v>
      </c>
      <c r="H5" s="22">
        <v>3</v>
      </c>
      <c r="I5" s="5">
        <v>193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583</v>
      </c>
      <c r="S5" s="7">
        <v>194.33333333333334</v>
      </c>
      <c r="T5" s="41">
        <v>9</v>
      </c>
      <c r="U5" s="8">
        <v>3</v>
      </c>
      <c r="V5" s="9">
        <v>197.33333333333334</v>
      </c>
    </row>
    <row r="6" spans="1:24" x14ac:dyDescent="0.3">
      <c r="A6" s="1" t="s">
        <v>15</v>
      </c>
      <c r="B6" s="2" t="s">
        <v>76</v>
      </c>
      <c r="C6" s="3">
        <v>45847</v>
      </c>
      <c r="D6" s="4" t="s">
        <v>88</v>
      </c>
      <c r="E6" s="5">
        <v>196.001</v>
      </c>
      <c r="F6" s="22">
        <v>4</v>
      </c>
      <c r="G6" s="5">
        <v>197</v>
      </c>
      <c r="H6" s="22">
        <v>4</v>
      </c>
      <c r="I6" s="5">
        <v>196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589.00099999999998</v>
      </c>
      <c r="S6" s="7">
        <v>196.33366666666666</v>
      </c>
      <c r="T6" s="41">
        <v>12</v>
      </c>
      <c r="U6" s="8">
        <v>6</v>
      </c>
      <c r="V6" s="9">
        <v>202.33366666666666</v>
      </c>
    </row>
    <row r="7" spans="1:24" x14ac:dyDescent="0.3">
      <c r="A7" s="1" t="s">
        <v>15</v>
      </c>
      <c r="B7" s="2" t="s">
        <v>76</v>
      </c>
      <c r="C7" s="3">
        <v>45857</v>
      </c>
      <c r="D7" s="4" t="s">
        <v>56</v>
      </c>
      <c r="E7" s="5">
        <v>193</v>
      </c>
      <c r="F7" s="22">
        <v>3</v>
      </c>
      <c r="G7" s="5">
        <v>192</v>
      </c>
      <c r="H7" s="22">
        <v>1</v>
      </c>
      <c r="I7" s="5">
        <v>190</v>
      </c>
      <c r="J7" s="22">
        <v>1</v>
      </c>
      <c r="K7" s="5">
        <v>181</v>
      </c>
      <c r="L7" s="22">
        <v>1</v>
      </c>
      <c r="M7" s="5">
        <v>178</v>
      </c>
      <c r="N7" s="22">
        <v>0</v>
      </c>
      <c r="O7" s="5">
        <v>189</v>
      </c>
      <c r="P7" s="22">
        <v>1</v>
      </c>
      <c r="Q7" s="6">
        <v>6</v>
      </c>
      <c r="R7" s="6">
        <v>1123</v>
      </c>
      <c r="S7" s="7">
        <v>187.16666666666666</v>
      </c>
      <c r="T7" s="41">
        <v>7</v>
      </c>
      <c r="U7" s="8">
        <v>4</v>
      </c>
      <c r="V7" s="9">
        <v>191.16666666666666</v>
      </c>
    </row>
    <row r="8" spans="1:24" x14ac:dyDescent="0.3">
      <c r="A8" s="1" t="s">
        <v>15</v>
      </c>
      <c r="B8" s="2" t="s">
        <v>76</v>
      </c>
      <c r="C8" s="3">
        <v>45882</v>
      </c>
      <c r="D8" s="4" t="s">
        <v>88</v>
      </c>
      <c r="E8" s="5">
        <v>196</v>
      </c>
      <c r="F8" s="22">
        <v>2</v>
      </c>
      <c r="G8" s="5">
        <v>192</v>
      </c>
      <c r="H8" s="22">
        <v>2</v>
      </c>
      <c r="I8" s="5">
        <v>193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581</v>
      </c>
      <c r="S8" s="7">
        <v>193.66666666666666</v>
      </c>
      <c r="T8" s="41">
        <v>5</v>
      </c>
      <c r="U8" s="8">
        <v>3</v>
      </c>
      <c r="V8" s="9">
        <v>196.66666666666666</v>
      </c>
    </row>
    <row r="9" spans="1:24" x14ac:dyDescent="0.3">
      <c r="A9" s="1" t="s">
        <v>15</v>
      </c>
      <c r="B9" s="2" t="s">
        <v>76</v>
      </c>
      <c r="C9" s="3">
        <v>45910</v>
      </c>
      <c r="D9" s="4" t="s">
        <v>88</v>
      </c>
      <c r="E9" s="5">
        <v>194</v>
      </c>
      <c r="F9" s="22">
        <v>2</v>
      </c>
      <c r="G9" s="5">
        <v>195</v>
      </c>
      <c r="H9" s="22">
        <v>1</v>
      </c>
      <c r="I9" s="5">
        <v>189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578</v>
      </c>
      <c r="S9" s="7">
        <v>192.67</v>
      </c>
      <c r="T9" s="41">
        <v>4</v>
      </c>
      <c r="U9" s="8">
        <v>4</v>
      </c>
      <c r="V9" s="9">
        <v>196.67</v>
      </c>
    </row>
    <row r="10" spans="1:24" x14ac:dyDescent="0.3">
      <c r="A10" s="1" t="s">
        <v>201</v>
      </c>
      <c r="B10" s="2" t="s">
        <v>76</v>
      </c>
      <c r="C10" s="3">
        <v>45938</v>
      </c>
      <c r="D10" s="4" t="s">
        <v>88</v>
      </c>
      <c r="E10" s="5">
        <v>197</v>
      </c>
      <c r="F10" s="22">
        <v>5</v>
      </c>
      <c r="G10" s="5">
        <v>191</v>
      </c>
      <c r="H10" s="22">
        <v>3</v>
      </c>
      <c r="I10" s="5">
        <v>193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581</v>
      </c>
      <c r="S10" s="7">
        <v>193.66666666666666</v>
      </c>
      <c r="T10" s="41">
        <v>10</v>
      </c>
      <c r="U10" s="8">
        <v>5</v>
      </c>
      <c r="V10" s="9">
        <v>198.66666666666666</v>
      </c>
    </row>
    <row r="11" spans="1:24" x14ac:dyDescent="0.3">
      <c r="A11" s="47" t="s">
        <v>201</v>
      </c>
      <c r="B11" s="2" t="s">
        <v>76</v>
      </c>
      <c r="C11" s="3">
        <v>45966</v>
      </c>
      <c r="D11" s="100" t="s">
        <v>88</v>
      </c>
      <c r="E11" s="24">
        <v>192</v>
      </c>
      <c r="F11" s="84">
        <v>3</v>
      </c>
      <c r="G11" s="24">
        <v>193</v>
      </c>
      <c r="H11" s="84">
        <v>3</v>
      </c>
      <c r="I11" s="24">
        <v>189</v>
      </c>
      <c r="J11" s="84">
        <v>2</v>
      </c>
      <c r="K11" s="84"/>
      <c r="L11" s="84"/>
      <c r="M11" s="5"/>
      <c r="N11" s="22"/>
      <c r="O11" s="5"/>
      <c r="P11" s="22"/>
      <c r="Q11" s="8">
        <v>3</v>
      </c>
      <c r="R11" s="8">
        <v>574</v>
      </c>
      <c r="S11" s="7">
        <v>191.33333333333334</v>
      </c>
      <c r="T11" s="41">
        <v>8</v>
      </c>
      <c r="U11" s="8">
        <v>6</v>
      </c>
      <c r="V11" s="7">
        <v>197.33333333333334</v>
      </c>
    </row>
    <row r="13" spans="1:24" x14ac:dyDescent="0.3">
      <c r="Q13" s="37">
        <f>SUM(Q2:Q12)</f>
        <v>34</v>
      </c>
      <c r="R13" s="37">
        <f>SUM(R2:R12)</f>
        <v>6491.0010000000002</v>
      </c>
      <c r="S13" s="38">
        <f>SUM(R13/Q13)</f>
        <v>190.91179411764708</v>
      </c>
      <c r="T13" s="37">
        <f>SUM(T2:T12)</f>
        <v>67</v>
      </c>
      <c r="U13" s="37">
        <f>SUM(U2:U12)</f>
        <v>41</v>
      </c>
      <c r="V13" s="39">
        <f>SUM(S13+U13)</f>
        <v>231.91179411764708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T10 E10:P10" name="Range1_3_5_3"/>
    <protectedRange algorithmName="SHA-512" hashValue="ON39YdpmFHfN9f47KpiRvqrKx0V9+erV1CNkpWzYhW/Qyc6aT8rEyCrvauWSYGZK2ia3o7vd3akF07acHAFpOA==" saltValue="yVW9XmDwTqEnmpSGai0KYg==" spinCount="100000" sqref="B11:C11" name="Range1_12_1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_3_1"/>
  </protectedRanges>
  <conditionalFormatting sqref="E9">
    <cfRule type="top10" dxfId="1826" priority="18" rank="1"/>
  </conditionalFormatting>
  <conditionalFormatting sqref="E9:P9">
    <cfRule type="cellIs" dxfId="1825" priority="17" operator="greaterThanOrEqual">
      <formula>200</formula>
    </cfRule>
  </conditionalFormatting>
  <conditionalFormatting sqref="G9">
    <cfRule type="top10" dxfId="1824" priority="19" rank="1"/>
  </conditionalFormatting>
  <conditionalFormatting sqref="I9">
    <cfRule type="top10" dxfId="1823" priority="20" rank="1"/>
  </conditionalFormatting>
  <conditionalFormatting sqref="K9">
    <cfRule type="top10" dxfId="1822" priority="21" rank="1"/>
  </conditionalFormatting>
  <conditionalFormatting sqref="M9">
    <cfRule type="top10" dxfId="1821" priority="22" rank="1"/>
  </conditionalFormatting>
  <conditionalFormatting sqref="O9">
    <cfRule type="top10" dxfId="1820" priority="23" rank="1"/>
  </conditionalFormatting>
  <conditionalFormatting sqref="E10">
    <cfRule type="top10" dxfId="1819" priority="11" rank="1"/>
  </conditionalFormatting>
  <conditionalFormatting sqref="E10:P10">
    <cfRule type="cellIs" dxfId="1818" priority="10" operator="greaterThanOrEqual">
      <formula>200</formula>
    </cfRule>
  </conditionalFormatting>
  <conditionalFormatting sqref="G10">
    <cfRule type="top10" dxfId="1817" priority="12" rank="1"/>
  </conditionalFormatting>
  <conditionalFormatting sqref="I10">
    <cfRule type="top10" dxfId="1816" priority="13" rank="1"/>
  </conditionalFormatting>
  <conditionalFormatting sqref="K10">
    <cfRule type="top10" dxfId="1815" priority="14" rank="1"/>
  </conditionalFormatting>
  <conditionalFormatting sqref="M10">
    <cfRule type="top10" dxfId="1814" priority="15" rank="1"/>
  </conditionalFormatting>
  <conditionalFormatting sqref="O10">
    <cfRule type="top10" dxfId="1813" priority="16" rank="1"/>
  </conditionalFormatting>
  <conditionalFormatting sqref="E11">
    <cfRule type="cellIs" dxfId="1812" priority="2" operator="greaterThanOrEqual">
      <formula>200</formula>
    </cfRule>
    <cfRule type="top10" dxfId="1811" priority="3" rank="1"/>
  </conditionalFormatting>
  <conditionalFormatting sqref="G11">
    <cfRule type="cellIs" dxfId="1810" priority="4" operator="greaterThanOrEqual">
      <formula>200</formula>
    </cfRule>
    <cfRule type="top10" dxfId="1809" priority="5" rank="1"/>
  </conditionalFormatting>
  <conditionalFormatting sqref="I11">
    <cfRule type="cellIs" dxfId="1808" priority="6" operator="greaterThanOrEqual">
      <formula>200</formula>
    </cfRule>
    <cfRule type="top10" dxfId="1807" priority="7" rank="1"/>
  </conditionalFormatting>
  <conditionalFormatting sqref="M11">
    <cfRule type="top10" dxfId="1806" priority="8" rank="1"/>
  </conditionalFormatting>
  <conditionalFormatting sqref="M11:P11">
    <cfRule type="cellIs" dxfId="1805" priority="1" operator="greaterThanOrEqual">
      <formula>200</formula>
    </cfRule>
  </conditionalFormatting>
  <conditionalFormatting sqref="O11">
    <cfRule type="top10" dxfId="1804" priority="9" rank="1"/>
  </conditionalFormatting>
  <hyperlinks>
    <hyperlink ref="X1" location="'Kentucky 2025'!A1" display="Return to Rankings" xr:uid="{C2DCD3E3-54CB-42DA-922F-676D9677CA70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38"/>
  <sheetViews>
    <sheetView topLeftCell="A22" workbookViewId="0">
      <selection activeCell="A36" sqref="A36:V3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43</v>
      </c>
      <c r="C2" s="3">
        <v>45693</v>
      </c>
      <c r="D2" s="4" t="s">
        <v>40</v>
      </c>
      <c r="E2" s="36">
        <v>195</v>
      </c>
      <c r="F2" s="35">
        <v>4</v>
      </c>
      <c r="G2" s="36">
        <v>192</v>
      </c>
      <c r="H2" s="35">
        <v>2</v>
      </c>
      <c r="I2" s="36">
        <v>197</v>
      </c>
      <c r="J2" s="35">
        <v>6</v>
      </c>
      <c r="K2" s="36">
        <v>193</v>
      </c>
      <c r="L2" s="35">
        <v>1</v>
      </c>
      <c r="M2" s="36"/>
      <c r="N2" s="35"/>
      <c r="O2" s="36"/>
      <c r="P2" s="35"/>
      <c r="Q2" s="6">
        <v>4</v>
      </c>
      <c r="R2" s="6">
        <v>777</v>
      </c>
      <c r="S2" s="7">
        <v>194.25</v>
      </c>
      <c r="T2" s="23">
        <v>13</v>
      </c>
      <c r="U2" s="8">
        <v>5</v>
      </c>
      <c r="V2" s="9">
        <v>199.25</v>
      </c>
    </row>
    <row r="3" spans="1:24" x14ac:dyDescent="0.3">
      <c r="A3" s="1" t="s">
        <v>37</v>
      </c>
      <c r="B3" s="2" t="s">
        <v>43</v>
      </c>
      <c r="C3" s="3">
        <v>45840</v>
      </c>
      <c r="D3" s="4" t="s">
        <v>40</v>
      </c>
      <c r="E3" s="5">
        <v>192</v>
      </c>
      <c r="F3" s="22">
        <v>1</v>
      </c>
      <c r="G3" s="5">
        <v>192</v>
      </c>
      <c r="H3" s="22">
        <v>2</v>
      </c>
      <c r="I3" s="5">
        <v>190</v>
      </c>
      <c r="J3" s="22">
        <v>1</v>
      </c>
      <c r="K3" s="5">
        <v>192</v>
      </c>
      <c r="L3" s="22"/>
      <c r="M3" s="5"/>
      <c r="N3" s="22"/>
      <c r="O3" s="5"/>
      <c r="P3" s="22"/>
      <c r="Q3" s="6">
        <v>4</v>
      </c>
      <c r="R3" s="6">
        <v>766</v>
      </c>
      <c r="S3" s="7">
        <v>191.5</v>
      </c>
      <c r="T3" s="41">
        <v>4</v>
      </c>
      <c r="U3" s="8">
        <v>13</v>
      </c>
      <c r="V3" s="9">
        <v>204.5</v>
      </c>
    </row>
    <row r="4" spans="1:24" x14ac:dyDescent="0.3">
      <c r="A4" s="1" t="s">
        <v>37</v>
      </c>
      <c r="B4" s="2" t="s">
        <v>43</v>
      </c>
      <c r="C4" s="3">
        <v>45850</v>
      </c>
      <c r="D4" s="4" t="s">
        <v>40</v>
      </c>
      <c r="E4" s="5">
        <v>191</v>
      </c>
      <c r="F4" s="22">
        <v>2</v>
      </c>
      <c r="G4" s="5">
        <v>183</v>
      </c>
      <c r="H4" s="22"/>
      <c r="I4" s="5">
        <v>189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754</v>
      </c>
      <c r="S4" s="7">
        <v>188.5</v>
      </c>
      <c r="T4" s="41">
        <v>6</v>
      </c>
      <c r="U4" s="8">
        <v>5</v>
      </c>
      <c r="V4" s="9">
        <v>193.5</v>
      </c>
    </row>
    <row r="5" spans="1:24" x14ac:dyDescent="0.3">
      <c r="A5" s="1" t="s">
        <v>37</v>
      </c>
      <c r="B5" s="2" t="s">
        <v>43</v>
      </c>
      <c r="C5" s="3">
        <v>45868</v>
      </c>
      <c r="D5" s="4" t="s">
        <v>40</v>
      </c>
      <c r="E5" s="5">
        <v>197</v>
      </c>
      <c r="F5" s="22">
        <v>3</v>
      </c>
      <c r="G5" s="5">
        <v>191</v>
      </c>
      <c r="H5" s="22">
        <v>2</v>
      </c>
      <c r="I5" s="5">
        <v>194</v>
      </c>
      <c r="J5" s="22">
        <v>4</v>
      </c>
      <c r="K5" s="5">
        <v>194</v>
      </c>
      <c r="L5" s="22">
        <v>2</v>
      </c>
      <c r="M5" s="5"/>
      <c r="N5" s="22"/>
      <c r="O5" s="5"/>
      <c r="P5" s="22"/>
      <c r="Q5" s="6">
        <v>4</v>
      </c>
      <c r="R5" s="6">
        <v>776</v>
      </c>
      <c r="S5" s="7">
        <v>194</v>
      </c>
      <c r="T5" s="41">
        <v>11</v>
      </c>
      <c r="U5" s="8">
        <v>8</v>
      </c>
      <c r="V5" s="9">
        <v>202</v>
      </c>
    </row>
    <row r="6" spans="1:24" x14ac:dyDescent="0.3">
      <c r="A6" s="1" t="s">
        <v>37</v>
      </c>
      <c r="B6" s="2" t="s">
        <v>43</v>
      </c>
      <c r="C6" s="3">
        <v>45875</v>
      </c>
      <c r="D6" s="4" t="s">
        <v>40</v>
      </c>
      <c r="E6" s="5">
        <v>190</v>
      </c>
      <c r="F6" s="22">
        <v>1</v>
      </c>
      <c r="G6" s="5">
        <v>195</v>
      </c>
      <c r="H6" s="22">
        <v>2</v>
      </c>
      <c r="I6" s="5">
        <v>187</v>
      </c>
      <c r="J6" s="22">
        <v>4</v>
      </c>
      <c r="K6" s="5">
        <v>195</v>
      </c>
      <c r="L6" s="22">
        <v>2</v>
      </c>
      <c r="M6" s="5"/>
      <c r="N6" s="22"/>
      <c r="O6" s="5"/>
      <c r="P6" s="22"/>
      <c r="Q6" s="6">
        <v>4</v>
      </c>
      <c r="R6" s="6">
        <v>767</v>
      </c>
      <c r="S6" s="7">
        <v>191.75</v>
      </c>
      <c r="T6" s="41">
        <v>9</v>
      </c>
      <c r="U6" s="8">
        <v>6</v>
      </c>
      <c r="V6" s="9">
        <v>197.75</v>
      </c>
    </row>
    <row r="7" spans="1:24" x14ac:dyDescent="0.3">
      <c r="A7" s="1" t="s">
        <v>37</v>
      </c>
      <c r="B7" s="2" t="s">
        <v>43</v>
      </c>
      <c r="C7" s="3">
        <v>45879</v>
      </c>
      <c r="D7" s="4" t="s">
        <v>40</v>
      </c>
      <c r="E7" s="5">
        <v>193</v>
      </c>
      <c r="F7" s="22">
        <v>1</v>
      </c>
      <c r="G7" s="5">
        <v>192</v>
      </c>
      <c r="H7" s="22">
        <v>4</v>
      </c>
      <c r="I7" s="5">
        <v>193</v>
      </c>
      <c r="J7" s="22">
        <v>3</v>
      </c>
      <c r="K7" s="5">
        <v>190</v>
      </c>
      <c r="L7" s="22">
        <v>1</v>
      </c>
      <c r="M7" s="5">
        <v>191</v>
      </c>
      <c r="N7" s="22">
        <v>2</v>
      </c>
      <c r="O7" s="5">
        <v>194</v>
      </c>
      <c r="P7" s="22"/>
      <c r="Q7" s="6">
        <v>6</v>
      </c>
      <c r="R7" s="6">
        <v>1153</v>
      </c>
      <c r="S7" s="7">
        <v>192.16666666666666</v>
      </c>
      <c r="T7" s="41">
        <v>11</v>
      </c>
      <c r="U7" s="8">
        <v>6</v>
      </c>
      <c r="V7" s="9">
        <v>198.16666666666666</v>
      </c>
    </row>
    <row r="9" spans="1:24" x14ac:dyDescent="0.3">
      <c r="Q9" s="37">
        <f>SUM(Q2:Q8)</f>
        <v>26</v>
      </c>
      <c r="R9" s="37">
        <f>SUM(R2:R8)</f>
        <v>4993</v>
      </c>
      <c r="S9" s="38">
        <f>SUM(R9/Q9)</f>
        <v>192.03846153846155</v>
      </c>
      <c r="T9" s="37">
        <f>SUM(T2:T8)</f>
        <v>54</v>
      </c>
      <c r="U9" s="37">
        <f>SUM(U2:U8)</f>
        <v>43</v>
      </c>
      <c r="V9" s="39">
        <f>SUM(S9+U9)</f>
        <v>235.03846153846155</v>
      </c>
    </row>
    <row r="12" spans="1:24" x14ac:dyDescent="0.3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3">
      <c r="A13" s="1" t="s">
        <v>35</v>
      </c>
      <c r="B13" s="2" t="s">
        <v>43</v>
      </c>
      <c r="C13" s="3">
        <v>45728</v>
      </c>
      <c r="D13" s="4" t="s">
        <v>40</v>
      </c>
      <c r="E13" s="24">
        <v>181</v>
      </c>
      <c r="F13" s="22"/>
      <c r="G13" s="24">
        <v>179</v>
      </c>
      <c r="H13" s="22">
        <v>1</v>
      </c>
      <c r="I13" s="5">
        <v>186</v>
      </c>
      <c r="J13" s="22"/>
      <c r="K13" s="42">
        <v>186</v>
      </c>
      <c r="L13" s="22">
        <v>1</v>
      </c>
      <c r="M13" s="42"/>
      <c r="N13" s="22"/>
      <c r="O13" s="5"/>
      <c r="P13" s="22"/>
      <c r="Q13" s="6">
        <v>4</v>
      </c>
      <c r="R13" s="6">
        <v>732</v>
      </c>
      <c r="S13" s="7">
        <v>183</v>
      </c>
      <c r="T13" s="41">
        <v>2</v>
      </c>
      <c r="U13" s="8">
        <v>13</v>
      </c>
      <c r="V13" s="9">
        <v>196</v>
      </c>
    </row>
    <row r="14" spans="1:24" x14ac:dyDescent="0.3">
      <c r="A14" s="1" t="s">
        <v>35</v>
      </c>
      <c r="B14" s="2" t="s">
        <v>43</v>
      </c>
      <c r="C14" s="3">
        <v>45752</v>
      </c>
      <c r="D14" s="4" t="s">
        <v>40</v>
      </c>
      <c r="E14" s="24">
        <v>190.001</v>
      </c>
      <c r="F14" s="22">
        <v>3</v>
      </c>
      <c r="G14" s="24">
        <v>185</v>
      </c>
      <c r="H14" s="22">
        <v>1</v>
      </c>
      <c r="I14" s="5">
        <v>191</v>
      </c>
      <c r="J14" s="22">
        <v>2</v>
      </c>
      <c r="K14" s="42">
        <v>190</v>
      </c>
      <c r="L14" s="22">
        <v>1</v>
      </c>
      <c r="M14" s="42"/>
      <c r="N14" s="22"/>
      <c r="O14" s="5"/>
      <c r="P14" s="22"/>
      <c r="Q14" s="6">
        <v>4</v>
      </c>
      <c r="R14" s="6">
        <v>756.00099999999998</v>
      </c>
      <c r="S14" s="7">
        <v>189.00024999999999</v>
      </c>
      <c r="T14" s="41">
        <v>7</v>
      </c>
      <c r="U14" s="8">
        <v>6</v>
      </c>
      <c r="V14" s="9">
        <v>195.00024999999999</v>
      </c>
    </row>
    <row r="15" spans="1:24" x14ac:dyDescent="0.3">
      <c r="A15" s="1" t="s">
        <v>35</v>
      </c>
      <c r="B15" s="2" t="s">
        <v>43</v>
      </c>
      <c r="C15" s="3">
        <v>45763</v>
      </c>
      <c r="D15" s="4" t="s">
        <v>40</v>
      </c>
      <c r="E15" s="24">
        <v>175</v>
      </c>
      <c r="F15" s="22"/>
      <c r="G15" s="24">
        <v>185</v>
      </c>
      <c r="H15" s="22"/>
      <c r="I15" s="5">
        <v>186</v>
      </c>
      <c r="J15" s="22"/>
      <c r="K15" s="42">
        <v>181</v>
      </c>
      <c r="L15" s="22">
        <v>1</v>
      </c>
      <c r="M15" s="42"/>
      <c r="N15" s="22"/>
      <c r="O15" s="5"/>
      <c r="P15" s="22"/>
      <c r="Q15" s="6">
        <v>4</v>
      </c>
      <c r="R15" s="6">
        <v>727</v>
      </c>
      <c r="S15" s="7">
        <v>181.75</v>
      </c>
      <c r="T15" s="41">
        <v>1</v>
      </c>
      <c r="U15" s="8">
        <v>2</v>
      </c>
      <c r="V15" s="9">
        <v>183.75</v>
      </c>
    </row>
    <row r="16" spans="1:24" x14ac:dyDescent="0.3">
      <c r="A16" s="1" t="s">
        <v>35</v>
      </c>
      <c r="B16" s="2" t="s">
        <v>43</v>
      </c>
      <c r="C16" s="3">
        <v>45777</v>
      </c>
      <c r="D16" s="4" t="s">
        <v>40</v>
      </c>
      <c r="E16" s="5">
        <v>187</v>
      </c>
      <c r="F16" s="22"/>
      <c r="G16" s="24">
        <v>192</v>
      </c>
      <c r="H16" s="22"/>
      <c r="I16" s="5">
        <v>186</v>
      </c>
      <c r="J16" s="22">
        <v>1</v>
      </c>
      <c r="K16" s="5">
        <v>192</v>
      </c>
      <c r="L16" s="22"/>
      <c r="M16" s="5"/>
      <c r="N16" s="22"/>
      <c r="O16" s="5"/>
      <c r="P16" s="22"/>
      <c r="Q16" s="6">
        <v>4</v>
      </c>
      <c r="R16" s="6">
        <v>757</v>
      </c>
      <c r="S16" s="7">
        <v>189.25</v>
      </c>
      <c r="T16" s="41">
        <v>1</v>
      </c>
      <c r="U16" s="8">
        <v>6</v>
      </c>
      <c r="V16" s="9">
        <v>195.25</v>
      </c>
    </row>
    <row r="17" spans="1:22" x14ac:dyDescent="0.3">
      <c r="A17" s="1" t="s">
        <v>35</v>
      </c>
      <c r="B17" s="2" t="s">
        <v>43</v>
      </c>
      <c r="C17" s="3">
        <v>45784</v>
      </c>
      <c r="D17" s="4" t="s">
        <v>40</v>
      </c>
      <c r="E17" s="24">
        <v>185</v>
      </c>
      <c r="F17" s="22">
        <v>1</v>
      </c>
      <c r="G17" s="24">
        <v>190</v>
      </c>
      <c r="H17" s="22">
        <v>2</v>
      </c>
      <c r="I17" s="5">
        <v>184</v>
      </c>
      <c r="J17" s="22"/>
      <c r="K17" s="42">
        <v>186</v>
      </c>
      <c r="L17" s="22">
        <v>1</v>
      </c>
      <c r="M17" s="42"/>
      <c r="N17" s="22"/>
      <c r="O17" s="5"/>
      <c r="P17" s="22"/>
      <c r="Q17" s="6">
        <v>4</v>
      </c>
      <c r="R17" s="6">
        <v>745</v>
      </c>
      <c r="S17" s="7">
        <v>186.25</v>
      </c>
      <c r="T17" s="41">
        <v>4</v>
      </c>
      <c r="U17" s="8">
        <v>5</v>
      </c>
      <c r="V17" s="9">
        <v>191.25</v>
      </c>
    </row>
    <row r="18" spans="1:22" x14ac:dyDescent="0.3">
      <c r="A18" s="1" t="s">
        <v>35</v>
      </c>
      <c r="B18" s="2" t="s">
        <v>43</v>
      </c>
      <c r="C18" s="3">
        <v>45787</v>
      </c>
      <c r="D18" s="4" t="s">
        <v>40</v>
      </c>
      <c r="E18" s="5">
        <v>191</v>
      </c>
      <c r="F18" s="22">
        <v>2</v>
      </c>
      <c r="G18" s="24">
        <v>188</v>
      </c>
      <c r="H18" s="22"/>
      <c r="I18" s="5">
        <v>188</v>
      </c>
      <c r="J18" s="22">
        <v>1</v>
      </c>
      <c r="K18" s="5">
        <v>192.001</v>
      </c>
      <c r="L18" s="22">
        <v>2</v>
      </c>
      <c r="M18" s="5"/>
      <c r="N18" s="22"/>
      <c r="O18" s="5"/>
      <c r="P18" s="22"/>
      <c r="Q18" s="6">
        <v>4</v>
      </c>
      <c r="R18" s="6">
        <v>759.00099999999998</v>
      </c>
      <c r="S18" s="7">
        <v>189.75024999999999</v>
      </c>
      <c r="T18" s="41">
        <v>5</v>
      </c>
      <c r="U18" s="8">
        <v>5</v>
      </c>
      <c r="V18" s="9">
        <v>194.75024999999999</v>
      </c>
    </row>
    <row r="19" spans="1:22" x14ac:dyDescent="0.3">
      <c r="A19" s="1" t="s">
        <v>35</v>
      </c>
      <c r="B19" s="2" t="s">
        <v>43</v>
      </c>
      <c r="C19" s="3">
        <v>45791</v>
      </c>
      <c r="D19" s="4" t="s">
        <v>40</v>
      </c>
      <c r="E19" s="24">
        <v>189</v>
      </c>
      <c r="F19" s="22">
        <v>2</v>
      </c>
      <c r="G19" s="24">
        <v>184</v>
      </c>
      <c r="H19" s="22"/>
      <c r="I19" s="5">
        <v>181</v>
      </c>
      <c r="J19" s="22">
        <v>2</v>
      </c>
      <c r="K19" s="42">
        <v>187</v>
      </c>
      <c r="L19" s="22">
        <v>1</v>
      </c>
      <c r="M19" s="42"/>
      <c r="N19" s="22"/>
      <c r="O19" s="5"/>
      <c r="P19" s="22"/>
      <c r="Q19" s="6">
        <v>4</v>
      </c>
      <c r="R19" s="6">
        <v>741</v>
      </c>
      <c r="S19" s="7">
        <v>185.25</v>
      </c>
      <c r="T19" s="41">
        <v>5</v>
      </c>
      <c r="U19" s="8">
        <v>6</v>
      </c>
      <c r="V19" s="9">
        <v>191.25</v>
      </c>
    </row>
    <row r="20" spans="1:22" x14ac:dyDescent="0.3">
      <c r="A20" s="1" t="s">
        <v>35</v>
      </c>
      <c r="B20" s="2" t="s">
        <v>43</v>
      </c>
      <c r="C20" s="3">
        <v>45945</v>
      </c>
      <c r="D20" s="4" t="s">
        <v>40</v>
      </c>
      <c r="E20" s="5">
        <v>190</v>
      </c>
      <c r="F20" s="22">
        <v>3</v>
      </c>
      <c r="G20" s="24">
        <v>189</v>
      </c>
      <c r="H20" s="22">
        <v>1</v>
      </c>
      <c r="I20" s="5">
        <v>189</v>
      </c>
      <c r="J20" s="22"/>
      <c r="K20" s="5">
        <v>189</v>
      </c>
      <c r="L20" s="22"/>
      <c r="M20" s="5"/>
      <c r="N20" s="22"/>
      <c r="O20" s="5"/>
      <c r="P20" s="22"/>
      <c r="Q20" s="6">
        <v>4</v>
      </c>
      <c r="R20" s="6">
        <v>757</v>
      </c>
      <c r="S20" s="7">
        <v>189.25</v>
      </c>
      <c r="T20" s="41">
        <v>4</v>
      </c>
      <c r="U20" s="8">
        <v>8</v>
      </c>
      <c r="V20" s="9">
        <v>197.25</v>
      </c>
    </row>
    <row r="22" spans="1:22" x14ac:dyDescent="0.3">
      <c r="Q22" s="37">
        <f>SUM(Q13:Q21)</f>
        <v>32</v>
      </c>
      <c r="R22" s="37">
        <f>SUM(R13:R21)</f>
        <v>5974.0020000000004</v>
      </c>
      <c r="S22" s="38">
        <f>SUM(R22/Q22)</f>
        <v>186.68756250000001</v>
      </c>
      <c r="T22" s="37">
        <f>SUM(T13:T21)</f>
        <v>29</v>
      </c>
      <c r="U22" s="37">
        <f>SUM(U13:U21)</f>
        <v>51</v>
      </c>
      <c r="V22" s="39">
        <f>SUM(S22+U22)</f>
        <v>237.68756250000001</v>
      </c>
    </row>
    <row r="25" spans="1:22" x14ac:dyDescent="0.3">
      <c r="A25" s="25" t="s">
        <v>1</v>
      </c>
      <c r="B25" s="26" t="s">
        <v>2</v>
      </c>
      <c r="C25" s="27" t="s">
        <v>3</v>
      </c>
      <c r="D25" s="28" t="s">
        <v>4</v>
      </c>
      <c r="E25" s="29" t="s">
        <v>21</v>
      </c>
      <c r="F25" s="29" t="s">
        <v>22</v>
      </c>
      <c r="G25" s="29" t="s">
        <v>23</v>
      </c>
      <c r="H25" s="29" t="s">
        <v>22</v>
      </c>
      <c r="I25" s="29" t="s">
        <v>24</v>
      </c>
      <c r="J25" s="29" t="s">
        <v>22</v>
      </c>
      <c r="K25" s="29" t="s">
        <v>25</v>
      </c>
      <c r="L25" s="29" t="s">
        <v>22</v>
      </c>
      <c r="M25" s="29" t="s">
        <v>26</v>
      </c>
      <c r="N25" s="29" t="s">
        <v>22</v>
      </c>
      <c r="O25" s="29" t="s">
        <v>27</v>
      </c>
      <c r="P25" s="29" t="s">
        <v>22</v>
      </c>
      <c r="Q25" s="30" t="s">
        <v>28</v>
      </c>
      <c r="R25" s="31" t="s">
        <v>29</v>
      </c>
      <c r="S25" s="32" t="s">
        <v>5</v>
      </c>
      <c r="T25" s="32" t="s">
        <v>30</v>
      </c>
      <c r="U25" s="31" t="s">
        <v>6</v>
      </c>
      <c r="V25" s="32" t="s">
        <v>31</v>
      </c>
    </row>
    <row r="26" spans="1:22" x14ac:dyDescent="0.3">
      <c r="A26" s="1" t="s">
        <v>116</v>
      </c>
      <c r="B26" s="2" t="s">
        <v>43</v>
      </c>
      <c r="C26" s="3">
        <v>45815</v>
      </c>
      <c r="D26" s="4" t="s">
        <v>40</v>
      </c>
      <c r="E26" s="5">
        <v>186</v>
      </c>
      <c r="F26" s="22">
        <v>1</v>
      </c>
      <c r="G26" s="5">
        <v>187</v>
      </c>
      <c r="H26" s="22">
        <v>3</v>
      </c>
      <c r="I26" s="5">
        <v>190</v>
      </c>
      <c r="J26" s="22"/>
      <c r="K26" s="5">
        <v>187</v>
      </c>
      <c r="L26" s="22">
        <v>1</v>
      </c>
      <c r="M26" s="5"/>
      <c r="N26" s="22"/>
      <c r="O26" s="5"/>
      <c r="P26" s="22"/>
      <c r="Q26" s="6">
        <v>4</v>
      </c>
      <c r="R26" s="6">
        <v>750</v>
      </c>
      <c r="S26" s="7">
        <v>187.5</v>
      </c>
      <c r="T26" s="41">
        <v>5</v>
      </c>
      <c r="U26" s="8">
        <v>5</v>
      </c>
      <c r="V26" s="9">
        <v>192.5</v>
      </c>
    </row>
    <row r="27" spans="1:22" x14ac:dyDescent="0.3">
      <c r="A27" s="1" t="s">
        <v>116</v>
      </c>
      <c r="B27" s="2" t="s">
        <v>43</v>
      </c>
      <c r="C27" s="3">
        <v>45879</v>
      </c>
      <c r="D27" s="4" t="s">
        <v>40</v>
      </c>
      <c r="E27" s="81">
        <v>194</v>
      </c>
      <c r="F27" s="22">
        <v>2</v>
      </c>
      <c r="G27" s="5">
        <v>186</v>
      </c>
      <c r="H27" s="22">
        <v>0</v>
      </c>
      <c r="I27" s="5">
        <v>189</v>
      </c>
      <c r="J27" s="22">
        <v>1</v>
      </c>
      <c r="K27" s="81">
        <v>195</v>
      </c>
      <c r="L27" s="22">
        <v>2</v>
      </c>
      <c r="M27" s="81">
        <v>193</v>
      </c>
      <c r="N27" s="22">
        <v>1</v>
      </c>
      <c r="O27" s="5">
        <v>188</v>
      </c>
      <c r="P27" s="22"/>
      <c r="Q27" s="6">
        <v>6</v>
      </c>
      <c r="R27" s="6">
        <v>1145</v>
      </c>
      <c r="S27" s="7">
        <v>190.83333333333334</v>
      </c>
      <c r="T27" s="41">
        <v>6</v>
      </c>
      <c r="U27" s="8">
        <v>26</v>
      </c>
      <c r="V27" s="9">
        <v>216.83333333333334</v>
      </c>
    </row>
    <row r="28" spans="1:22" x14ac:dyDescent="0.3">
      <c r="A28" s="1" t="s">
        <v>116</v>
      </c>
      <c r="B28" s="2" t="s">
        <v>43</v>
      </c>
      <c r="C28" s="3">
        <v>45889</v>
      </c>
      <c r="D28" s="4" t="s">
        <v>40</v>
      </c>
      <c r="E28" s="5">
        <v>185</v>
      </c>
      <c r="F28" s="22">
        <v>1</v>
      </c>
      <c r="G28" s="5">
        <v>178</v>
      </c>
      <c r="H28" s="22">
        <v>1</v>
      </c>
      <c r="I28" s="5">
        <v>186</v>
      </c>
      <c r="J28" s="22"/>
      <c r="K28" s="5">
        <v>181</v>
      </c>
      <c r="L28" s="22">
        <v>2</v>
      </c>
      <c r="M28" s="5"/>
      <c r="N28" s="22"/>
      <c r="O28" s="5"/>
      <c r="P28" s="22"/>
      <c r="Q28" s="6">
        <v>4</v>
      </c>
      <c r="R28" s="6">
        <v>730</v>
      </c>
      <c r="S28" s="7">
        <v>182.5</v>
      </c>
      <c r="T28" s="41">
        <v>4</v>
      </c>
      <c r="U28" s="8">
        <v>9</v>
      </c>
      <c r="V28" s="9">
        <v>191.5</v>
      </c>
    </row>
    <row r="29" spans="1:22" x14ac:dyDescent="0.3">
      <c r="A29" s="1" t="s">
        <v>116</v>
      </c>
      <c r="B29" s="2" t="s">
        <v>43</v>
      </c>
      <c r="C29" s="3">
        <v>45907</v>
      </c>
      <c r="D29" s="4" t="s">
        <v>40</v>
      </c>
      <c r="E29" s="5">
        <v>187</v>
      </c>
      <c r="F29" s="22"/>
      <c r="G29" s="5">
        <v>186</v>
      </c>
      <c r="H29" s="22"/>
      <c r="I29" s="5">
        <v>187</v>
      </c>
      <c r="J29" s="22">
        <v>2</v>
      </c>
      <c r="K29" s="5">
        <v>190</v>
      </c>
      <c r="L29" s="22">
        <v>1</v>
      </c>
      <c r="M29" s="5">
        <v>190</v>
      </c>
      <c r="N29" s="22">
        <v>2</v>
      </c>
      <c r="O29" s="5">
        <v>191</v>
      </c>
      <c r="P29" s="22">
        <v>2</v>
      </c>
      <c r="Q29" s="6">
        <v>6</v>
      </c>
      <c r="R29" s="6">
        <v>1131</v>
      </c>
      <c r="S29" s="7">
        <v>188.5</v>
      </c>
      <c r="T29" s="41">
        <v>7</v>
      </c>
      <c r="U29" s="8">
        <v>22</v>
      </c>
      <c r="V29" s="9">
        <v>210.5</v>
      </c>
    </row>
    <row r="30" spans="1:22" x14ac:dyDescent="0.3">
      <c r="A30" s="1" t="s">
        <v>116</v>
      </c>
      <c r="B30" s="2" t="s">
        <v>43</v>
      </c>
      <c r="C30" s="3">
        <v>45917</v>
      </c>
      <c r="D30" s="4" t="s">
        <v>40</v>
      </c>
      <c r="E30" s="5">
        <v>177</v>
      </c>
      <c r="F30" s="22">
        <v>1</v>
      </c>
      <c r="G30" s="5">
        <v>188</v>
      </c>
      <c r="H30" s="22">
        <v>1</v>
      </c>
      <c r="I30" s="5">
        <v>179</v>
      </c>
      <c r="J30" s="22">
        <v>2</v>
      </c>
      <c r="K30" s="5">
        <v>194</v>
      </c>
      <c r="L30" s="22">
        <v>1</v>
      </c>
      <c r="M30" s="5"/>
      <c r="N30" s="22"/>
      <c r="O30" s="5"/>
      <c r="P30" s="22"/>
      <c r="Q30" s="6">
        <v>4</v>
      </c>
      <c r="R30" s="6">
        <v>738</v>
      </c>
      <c r="S30" s="7">
        <v>184.5</v>
      </c>
      <c r="T30" s="41">
        <v>5</v>
      </c>
      <c r="U30" s="8">
        <v>8</v>
      </c>
      <c r="V30" s="9">
        <v>192.5</v>
      </c>
    </row>
    <row r="31" spans="1:22" x14ac:dyDescent="0.3">
      <c r="A31" s="1" t="s">
        <v>116</v>
      </c>
      <c r="B31" s="2" t="s">
        <v>43</v>
      </c>
      <c r="C31" s="3">
        <v>45931</v>
      </c>
      <c r="D31" s="4" t="s">
        <v>40</v>
      </c>
      <c r="E31" s="5">
        <v>191</v>
      </c>
      <c r="F31" s="22">
        <v>1</v>
      </c>
      <c r="G31" s="5">
        <v>186</v>
      </c>
      <c r="H31" s="22">
        <v>1</v>
      </c>
      <c r="I31" s="5">
        <v>187</v>
      </c>
      <c r="J31" s="22"/>
      <c r="K31" s="5">
        <v>192</v>
      </c>
      <c r="L31" s="22">
        <v>1</v>
      </c>
      <c r="M31" s="5"/>
      <c r="N31" s="22"/>
      <c r="O31" s="5"/>
      <c r="P31" s="22"/>
      <c r="Q31" s="6">
        <v>4</v>
      </c>
      <c r="R31" s="6">
        <v>756</v>
      </c>
      <c r="S31" s="7">
        <v>189</v>
      </c>
      <c r="T31" s="41">
        <v>3</v>
      </c>
      <c r="U31" s="8">
        <v>13</v>
      </c>
      <c r="V31" s="9">
        <v>202</v>
      </c>
    </row>
    <row r="32" spans="1:22" x14ac:dyDescent="0.3">
      <c r="A32" s="1" t="s">
        <v>116</v>
      </c>
      <c r="B32" s="2" t="s">
        <v>43</v>
      </c>
      <c r="C32" s="3">
        <v>45938</v>
      </c>
      <c r="D32" s="4" t="s">
        <v>40</v>
      </c>
      <c r="E32" s="5">
        <v>196</v>
      </c>
      <c r="F32" s="22">
        <v>1</v>
      </c>
      <c r="G32" s="5">
        <v>191</v>
      </c>
      <c r="H32" s="22">
        <v>1</v>
      </c>
      <c r="I32" s="5">
        <v>192</v>
      </c>
      <c r="J32" s="22">
        <v>1</v>
      </c>
      <c r="K32" s="5">
        <v>189</v>
      </c>
      <c r="L32" s="22">
        <v>2</v>
      </c>
      <c r="M32" s="5"/>
      <c r="N32" s="22"/>
      <c r="O32" s="5"/>
      <c r="P32" s="22"/>
      <c r="Q32" s="6">
        <v>4</v>
      </c>
      <c r="R32" s="6">
        <v>768</v>
      </c>
      <c r="S32" s="7">
        <v>192</v>
      </c>
      <c r="T32" s="41">
        <v>5</v>
      </c>
      <c r="U32" s="8">
        <v>13</v>
      </c>
      <c r="V32" s="9">
        <v>205</v>
      </c>
    </row>
    <row r="33" spans="1:22" x14ac:dyDescent="0.3">
      <c r="A33" s="1" t="s">
        <v>116</v>
      </c>
      <c r="B33" s="2" t="s">
        <v>43</v>
      </c>
      <c r="C33" s="3">
        <v>45941</v>
      </c>
      <c r="D33" s="4" t="s">
        <v>40</v>
      </c>
      <c r="E33" s="5">
        <v>185</v>
      </c>
      <c r="F33" s="22">
        <v>0</v>
      </c>
      <c r="G33" s="5">
        <v>186</v>
      </c>
      <c r="H33" s="22">
        <v>1</v>
      </c>
      <c r="I33" s="5">
        <v>193</v>
      </c>
      <c r="J33" s="22">
        <v>2</v>
      </c>
      <c r="K33" s="5">
        <v>187</v>
      </c>
      <c r="L33" s="22"/>
      <c r="M33" s="5">
        <v>192</v>
      </c>
      <c r="N33" s="22">
        <v>1</v>
      </c>
      <c r="O33" s="5">
        <v>189</v>
      </c>
      <c r="P33" s="22">
        <v>0</v>
      </c>
      <c r="Q33" s="6">
        <v>6</v>
      </c>
      <c r="R33" s="6">
        <v>1132</v>
      </c>
      <c r="S33" s="7">
        <v>188.66666666666666</v>
      </c>
      <c r="T33" s="41">
        <v>4</v>
      </c>
      <c r="U33" s="8">
        <v>34</v>
      </c>
      <c r="V33" s="9">
        <v>222.66666666666666</v>
      </c>
    </row>
    <row r="34" spans="1:22" x14ac:dyDescent="0.3">
      <c r="A34" s="1" t="s">
        <v>116</v>
      </c>
      <c r="B34" s="2" t="s">
        <v>43</v>
      </c>
      <c r="C34" s="3">
        <v>45945</v>
      </c>
      <c r="D34" s="4" t="s">
        <v>40</v>
      </c>
      <c r="E34" s="5">
        <v>189</v>
      </c>
      <c r="F34" s="22">
        <v>1</v>
      </c>
      <c r="G34" s="5">
        <v>190</v>
      </c>
      <c r="H34" s="22"/>
      <c r="I34" s="5">
        <v>182</v>
      </c>
      <c r="J34" s="22">
        <v>1</v>
      </c>
      <c r="K34" s="5">
        <v>184</v>
      </c>
      <c r="L34" s="22"/>
      <c r="M34" s="5"/>
      <c r="N34" s="22"/>
      <c r="O34" s="5"/>
      <c r="P34" s="22"/>
      <c r="Q34" s="6">
        <v>4</v>
      </c>
      <c r="R34" s="6">
        <v>745</v>
      </c>
      <c r="S34" s="7">
        <v>186.25</v>
      </c>
      <c r="T34" s="41">
        <v>2</v>
      </c>
      <c r="U34" s="8">
        <v>13</v>
      </c>
      <c r="V34" s="9">
        <v>199.25</v>
      </c>
    </row>
    <row r="35" spans="1:22" x14ac:dyDescent="0.3">
      <c r="A35" s="47" t="s">
        <v>116</v>
      </c>
      <c r="B35" s="2" t="s">
        <v>43</v>
      </c>
      <c r="C35" s="3">
        <v>45959</v>
      </c>
      <c r="D35" s="100" t="s">
        <v>40</v>
      </c>
      <c r="E35" s="5">
        <v>186</v>
      </c>
      <c r="F35" s="22">
        <v>1</v>
      </c>
      <c r="G35" s="5">
        <v>189</v>
      </c>
      <c r="H35" s="22">
        <v>2</v>
      </c>
      <c r="I35" s="5">
        <v>187</v>
      </c>
      <c r="J35" s="22">
        <v>2</v>
      </c>
      <c r="K35" s="5">
        <v>185</v>
      </c>
      <c r="L35" s="22"/>
      <c r="M35" s="5"/>
      <c r="N35" s="22"/>
      <c r="O35" s="5"/>
      <c r="P35" s="22"/>
      <c r="Q35" s="8">
        <v>4</v>
      </c>
      <c r="R35" s="8">
        <v>747</v>
      </c>
      <c r="S35" s="7">
        <v>186.75</v>
      </c>
      <c r="T35" s="41">
        <v>5</v>
      </c>
      <c r="U35" s="8">
        <v>13</v>
      </c>
      <c r="V35" s="7">
        <v>199.75</v>
      </c>
    </row>
    <row r="36" spans="1:22" x14ac:dyDescent="0.3">
      <c r="A36" s="47" t="s">
        <v>116</v>
      </c>
      <c r="B36" s="2" t="s">
        <v>43</v>
      </c>
      <c r="C36" s="3">
        <v>45966</v>
      </c>
      <c r="D36" s="100" t="s">
        <v>40</v>
      </c>
      <c r="E36" s="5">
        <v>191</v>
      </c>
      <c r="F36" s="22">
        <v>2</v>
      </c>
      <c r="G36" s="5">
        <v>183</v>
      </c>
      <c r="H36" s="22">
        <v>1</v>
      </c>
      <c r="I36" s="5">
        <v>185</v>
      </c>
      <c r="J36" s="22"/>
      <c r="K36" s="5">
        <v>188</v>
      </c>
      <c r="L36" s="22"/>
      <c r="M36" s="5"/>
      <c r="N36" s="22"/>
      <c r="O36" s="5"/>
      <c r="P36" s="22"/>
      <c r="Q36" s="8">
        <v>4</v>
      </c>
      <c r="R36" s="8">
        <v>747</v>
      </c>
      <c r="S36" s="7">
        <v>186.75</v>
      </c>
      <c r="T36" s="41">
        <v>3</v>
      </c>
      <c r="U36" s="8">
        <v>13</v>
      </c>
      <c r="V36" s="7">
        <v>199.75</v>
      </c>
    </row>
    <row r="38" spans="1:22" x14ac:dyDescent="0.3">
      <c r="Q38" s="37">
        <f>SUM(Q26:Q37)</f>
        <v>50</v>
      </c>
      <c r="R38" s="37">
        <f>SUM(R26:R37)</f>
        <v>9389</v>
      </c>
      <c r="S38" s="38">
        <f>SUM(R38/Q38)</f>
        <v>187.78</v>
      </c>
      <c r="T38" s="37">
        <f>SUM(T26:T37)</f>
        <v>49</v>
      </c>
      <c r="U38" s="37">
        <f>SUM(U26:U37)</f>
        <v>169</v>
      </c>
      <c r="V38" s="39">
        <f>SUM(S38+U38)</f>
        <v>356.78</v>
      </c>
    </row>
  </sheetData>
  <protectedRanges>
    <protectedRange algorithmName="SHA-512" hashValue="ON39YdpmFHfN9f47KpiRvqrKx0V9+erV1CNkpWzYhW/Qyc6aT8rEyCrvauWSYGZK2ia3o7vd3akF07acHAFpOA==" saltValue="yVW9XmDwTqEnmpSGai0KYg==" spinCount="100000" sqref="B1 B12 B25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sqref="B4:C4" name="Range1_19"/>
    <protectedRange sqref="D4" name="Range1_1_20"/>
    <protectedRange sqref="T4" name="Range1_3_5_18"/>
    <protectedRange sqref="B6:C6" name="Range1_28"/>
    <protectedRange sqref="D6" name="Range1_1_29"/>
    <protectedRange sqref="T6" name="Range1_3_5_27"/>
    <protectedRange sqref="H29:P29 E29:F29 B29:C29" name="Range1_15_1"/>
    <protectedRange sqref="D29" name="Range1_1_13_1"/>
    <protectedRange sqref="T29" name="Range1_3_5_8_2"/>
    <protectedRange sqref="H30:P30 E30:F30 B30:C30" name="Range1_17"/>
    <protectedRange sqref="D30" name="Range1_1_12"/>
    <protectedRange sqref="T30" name="Range1_3_5_8"/>
    <protectedRange sqref="H31:P31 E31:F31 B31:C31" name="Range1_17_1"/>
    <protectedRange sqref="D31" name="Range1_1_12_1"/>
    <protectedRange sqref="T31" name="Range1_3_5_8_1"/>
    <protectedRange sqref="H32:P32 E32:F32 B32:C32" name="Range1_18"/>
    <protectedRange sqref="D32" name="Range1_1_7"/>
    <protectedRange sqref="T32" name="Range1_3_5_7"/>
    <protectedRange sqref="H33:P33 E33:F33 B33:C33" name="Range1_17_2"/>
    <protectedRange sqref="D33" name="Range1_1_12_2"/>
    <protectedRange sqref="T33" name="Range1_3_5_8_3"/>
    <protectedRange sqref="E20:P20 B20:C20" name="Range1_14"/>
    <protectedRange sqref="D20" name="Range1_1_7_1"/>
    <protectedRange sqref="T20" name="Range1_3_5_7_1"/>
    <protectedRange sqref="H34:P34 E34:F34 B34:C34" name="Range1_17_3"/>
    <protectedRange sqref="D34" name="Range1_1_12_3"/>
    <protectedRange sqref="T34" name="Range1_3_5_8_4"/>
    <protectedRange sqref="H35:P35 E35:F35 B35:C35" name="Range1_17_4"/>
    <protectedRange sqref="D35" name="Range1_1_7_2"/>
    <protectedRange sqref="T35" name="Range1_3_5_7_2"/>
    <protectedRange sqref="H36:P36 E36:F36 B36:C36" name="Range1_17_5"/>
    <protectedRange sqref="D36" name="Range1_1_12_4"/>
    <protectedRange sqref="T36" name="Range1_3_5_8_5"/>
  </protectedRanges>
  <conditionalFormatting sqref="L6:O6">
    <cfRule type="cellIs" dxfId="1803" priority="64" operator="greaterThanOrEqual">
      <formula>200</formula>
    </cfRule>
  </conditionalFormatting>
  <conditionalFormatting sqref="M6">
    <cfRule type="top10" dxfId="1802" priority="66" rank="1"/>
  </conditionalFormatting>
  <conditionalFormatting sqref="O6">
    <cfRule type="top10" dxfId="1801" priority="65" rank="1"/>
  </conditionalFormatting>
  <conditionalFormatting sqref="E29">
    <cfRule type="top10" dxfId="1800" priority="63" rank="1"/>
  </conditionalFormatting>
  <conditionalFormatting sqref="G29">
    <cfRule type="top10" dxfId="1799" priority="62" rank="1"/>
  </conditionalFormatting>
  <conditionalFormatting sqref="I29">
    <cfRule type="top10" dxfId="1798" priority="61" rank="1"/>
  </conditionalFormatting>
  <conditionalFormatting sqref="K29">
    <cfRule type="top10" dxfId="1797" priority="60" rank="1"/>
  </conditionalFormatting>
  <conditionalFormatting sqref="M29">
    <cfRule type="top10" dxfId="1796" priority="59" rank="1"/>
  </conditionalFormatting>
  <conditionalFormatting sqref="O29">
    <cfRule type="top10" dxfId="1795" priority="58" rank="1"/>
  </conditionalFormatting>
  <conditionalFormatting sqref="E29:O29">
    <cfRule type="cellIs" dxfId="1794" priority="57" operator="greaterThanOrEqual">
      <formula>193</formula>
    </cfRule>
  </conditionalFormatting>
  <conditionalFormatting sqref="E30">
    <cfRule type="top10" dxfId="1793" priority="56" rank="1"/>
  </conditionalFormatting>
  <conditionalFormatting sqref="G30">
    <cfRule type="top10" dxfId="1792" priority="55" rank="1"/>
  </conditionalFormatting>
  <conditionalFormatting sqref="I30">
    <cfRule type="top10" dxfId="1791" priority="54" rank="1"/>
  </conditionalFormatting>
  <conditionalFormatting sqref="K30">
    <cfRule type="top10" dxfId="1790" priority="53" rank="1"/>
  </conditionalFormatting>
  <conditionalFormatting sqref="M30">
    <cfRule type="top10" dxfId="1789" priority="52" rank="1"/>
  </conditionalFormatting>
  <conditionalFormatting sqref="O30">
    <cfRule type="top10" dxfId="1788" priority="51" rank="1"/>
  </conditionalFormatting>
  <conditionalFormatting sqref="E30:O30">
    <cfRule type="cellIs" dxfId="1787" priority="50" operator="greaterThanOrEqual">
      <formula>193</formula>
    </cfRule>
  </conditionalFormatting>
  <conditionalFormatting sqref="E31">
    <cfRule type="top10" dxfId="1786" priority="49" rank="1"/>
  </conditionalFormatting>
  <conditionalFormatting sqref="G31">
    <cfRule type="top10" dxfId="1785" priority="48" rank="1"/>
  </conditionalFormatting>
  <conditionalFormatting sqref="I31">
    <cfRule type="top10" dxfId="1784" priority="47" rank="1"/>
  </conditionalFormatting>
  <conditionalFormatting sqref="K31">
    <cfRule type="top10" dxfId="1783" priority="46" rank="1"/>
  </conditionalFormatting>
  <conditionalFormatting sqref="M31">
    <cfRule type="top10" dxfId="1782" priority="45" rank="1"/>
  </conditionalFormatting>
  <conditionalFormatting sqref="O31">
    <cfRule type="top10" dxfId="1781" priority="44" rank="1"/>
  </conditionalFormatting>
  <conditionalFormatting sqref="E31:O31">
    <cfRule type="cellIs" dxfId="1780" priority="43" operator="greaterThanOrEqual">
      <formula>193</formula>
    </cfRule>
  </conditionalFormatting>
  <conditionalFormatting sqref="E32">
    <cfRule type="top10" dxfId="1779" priority="42" rank="1"/>
  </conditionalFormatting>
  <conditionalFormatting sqref="G32">
    <cfRule type="top10" dxfId="1778" priority="41" rank="1"/>
  </conditionalFormatting>
  <conditionalFormatting sqref="I32">
    <cfRule type="top10" dxfId="1777" priority="40" rank="1"/>
  </conditionalFormatting>
  <conditionalFormatting sqref="K32">
    <cfRule type="top10" dxfId="1776" priority="39" rank="1"/>
  </conditionalFormatting>
  <conditionalFormatting sqref="M32">
    <cfRule type="top10" dxfId="1775" priority="38" rank="1"/>
  </conditionalFormatting>
  <conditionalFormatting sqref="O32">
    <cfRule type="top10" dxfId="1774" priority="37" rank="1"/>
  </conditionalFormatting>
  <conditionalFormatting sqref="E32:O32">
    <cfRule type="cellIs" dxfId="1773" priority="36" operator="greaterThanOrEqual">
      <formula>193</formula>
    </cfRule>
  </conditionalFormatting>
  <conditionalFormatting sqref="E33">
    <cfRule type="top10" dxfId="1772" priority="35" rank="1"/>
  </conditionalFormatting>
  <conditionalFormatting sqref="G33">
    <cfRule type="top10" dxfId="1771" priority="34" rank="1"/>
  </conditionalFormatting>
  <conditionalFormatting sqref="I33">
    <cfRule type="top10" dxfId="1770" priority="33" rank="1"/>
  </conditionalFormatting>
  <conditionalFormatting sqref="K33">
    <cfRule type="top10" dxfId="1769" priority="32" rank="1"/>
  </conditionalFormatting>
  <conditionalFormatting sqref="M33">
    <cfRule type="top10" dxfId="1768" priority="31" rank="1"/>
  </conditionalFormatting>
  <conditionalFormatting sqref="O33">
    <cfRule type="top10" dxfId="1767" priority="30" rank="1"/>
  </conditionalFormatting>
  <conditionalFormatting sqref="E33:O33">
    <cfRule type="cellIs" dxfId="1766" priority="29" operator="greaterThanOrEqual">
      <formula>193</formula>
    </cfRule>
  </conditionalFormatting>
  <conditionalFormatting sqref="E20">
    <cfRule type="top10" dxfId="1765" priority="28" rank="1"/>
  </conditionalFormatting>
  <conditionalFormatting sqref="G20">
    <cfRule type="top10" dxfId="1764" priority="27" rank="1"/>
  </conditionalFormatting>
  <conditionalFormatting sqref="I20">
    <cfRule type="top10" dxfId="1763" priority="26" rank="1"/>
  </conditionalFormatting>
  <conditionalFormatting sqref="K20">
    <cfRule type="top10" dxfId="1762" priority="25" rank="1"/>
  </conditionalFormatting>
  <conditionalFormatting sqref="M20">
    <cfRule type="top10" dxfId="1761" priority="24" rank="1"/>
  </conditionalFormatting>
  <conditionalFormatting sqref="O20">
    <cfRule type="top10" dxfId="1760" priority="23" rank="1"/>
  </conditionalFormatting>
  <conditionalFormatting sqref="E20:P20">
    <cfRule type="cellIs" dxfId="1759" priority="22" operator="greaterThanOrEqual">
      <formula>200</formula>
    </cfRule>
  </conditionalFormatting>
  <conditionalFormatting sqref="E34">
    <cfRule type="top10" dxfId="1758" priority="21" rank="1"/>
  </conditionalFormatting>
  <conditionalFormatting sqref="G34">
    <cfRule type="top10" dxfId="1757" priority="20" rank="1"/>
  </conditionalFormatting>
  <conditionalFormatting sqref="I34">
    <cfRule type="top10" dxfId="1756" priority="19" rank="1"/>
  </conditionalFormatting>
  <conditionalFormatting sqref="K34">
    <cfRule type="top10" dxfId="1755" priority="18" rank="1"/>
  </conditionalFormatting>
  <conditionalFormatting sqref="M34">
    <cfRule type="top10" dxfId="1754" priority="17" rank="1"/>
  </conditionalFormatting>
  <conditionalFormatting sqref="O34">
    <cfRule type="top10" dxfId="1753" priority="16" rank="1"/>
  </conditionalFormatting>
  <conditionalFormatting sqref="E34:O34">
    <cfRule type="cellIs" dxfId="1752" priority="15" operator="greaterThanOrEqual">
      <formula>193</formula>
    </cfRule>
  </conditionalFormatting>
  <conditionalFormatting sqref="E35">
    <cfRule type="top10" dxfId="1751" priority="14" rank="1"/>
  </conditionalFormatting>
  <conditionalFormatting sqref="G35">
    <cfRule type="top10" dxfId="1750" priority="13" rank="1"/>
  </conditionalFormatting>
  <conditionalFormatting sqref="I35">
    <cfRule type="top10" dxfId="1749" priority="12" rank="1"/>
  </conditionalFormatting>
  <conditionalFormatting sqref="K35">
    <cfRule type="top10" dxfId="1748" priority="11" rank="1"/>
  </conditionalFormatting>
  <conditionalFormatting sqref="M35">
    <cfRule type="top10" dxfId="1747" priority="10" rank="1"/>
  </conditionalFormatting>
  <conditionalFormatting sqref="O35">
    <cfRule type="top10" dxfId="1746" priority="9" rank="1"/>
  </conditionalFormatting>
  <conditionalFormatting sqref="E35:O35">
    <cfRule type="cellIs" dxfId="1745" priority="8" operator="greaterThanOrEqual">
      <formula>193</formula>
    </cfRule>
  </conditionalFormatting>
  <conditionalFormatting sqref="E36">
    <cfRule type="top10" dxfId="1744" priority="7" rank="1"/>
  </conditionalFormatting>
  <conditionalFormatting sqref="G36">
    <cfRule type="top10" dxfId="1743" priority="6" rank="1"/>
  </conditionalFormatting>
  <conditionalFormatting sqref="I36">
    <cfRule type="top10" dxfId="1742" priority="5" rank="1"/>
  </conditionalFormatting>
  <conditionalFormatting sqref="K36">
    <cfRule type="top10" dxfId="1741" priority="4" rank="1"/>
  </conditionalFormatting>
  <conditionalFormatting sqref="M36">
    <cfRule type="top10" dxfId="1740" priority="3" rank="1"/>
  </conditionalFormatting>
  <conditionalFormatting sqref="O36">
    <cfRule type="top10" dxfId="1739" priority="2" rank="1"/>
  </conditionalFormatting>
  <conditionalFormatting sqref="E36:O36">
    <cfRule type="cellIs" dxfId="1738" priority="1" operator="greaterThanOrEqual">
      <formula>193</formula>
    </cfRule>
  </conditionalFormatting>
  <hyperlinks>
    <hyperlink ref="X1" location="'Kentucky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A5717F-CFA9-44E1-BE85-ECD65E26E4C6}">
          <x14:formula1>
            <xm:f>'C:\Users\jmfg1\Downloads\[abra coal tipple 10-29-25.xlsm]DATA'!#REF!</xm:f>
          </x14:formula1>
          <xm:sqref>B35</xm:sqref>
        </x14:dataValidation>
        <x14:dataValidation type="list" allowBlank="1" showInputMessage="1" showErrorMessage="1" xr:uid="{C1A4AB94-02DC-4105-9C3E-3FB55EF115E7}">
          <x14:formula1>
            <xm:f>'C:\Users\jmfg1\Downloads\[abra coal tipple 10-29-25.xlsm]DATA'!#REF!</xm:f>
          </x14:formula1>
          <xm:sqref>D35</xm:sqref>
        </x14:dataValidation>
        <x14:dataValidation type="list" allowBlank="1" showInputMessage="1" showErrorMessage="1" xr:uid="{D7F3B6A4-AC74-4B55-BAB9-AFB5F8AB59D6}">
          <x14:formula1>
            <xm:f>'[abra coal tipple 11-5-25.xlsm]DATA'!#REF!</xm:f>
          </x14:formula1>
          <xm:sqref>B36</xm:sqref>
        </x14:dataValidation>
        <x14:dataValidation type="list" allowBlank="1" showInputMessage="1" showErrorMessage="1" xr:uid="{6BA32E9F-27AD-4003-B6D0-BC04A0BB2B97}">
          <x14:formula1>
            <xm:f>'[abra coal tipple 11-5-25.xlsm]DATA'!#REF!</xm:f>
          </x14:formula1>
          <xm:sqref>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F097-D641-4D43-A099-29AFCADE582C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100</v>
      </c>
      <c r="C2" s="3">
        <v>45766</v>
      </c>
      <c r="D2" s="4" t="s">
        <v>56</v>
      </c>
      <c r="E2" s="5">
        <v>179</v>
      </c>
      <c r="F2" s="22">
        <v>1</v>
      </c>
      <c r="G2" s="5">
        <v>189</v>
      </c>
      <c r="H2" s="22">
        <v>1</v>
      </c>
      <c r="I2" s="5">
        <v>184</v>
      </c>
      <c r="J2" s="22">
        <v>1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738</v>
      </c>
      <c r="S2" s="7">
        <v>184.5</v>
      </c>
      <c r="T2" s="41">
        <v>4</v>
      </c>
      <c r="U2" s="8">
        <v>13</v>
      </c>
      <c r="V2" s="9">
        <v>197.5</v>
      </c>
    </row>
    <row r="3" spans="1:24" x14ac:dyDescent="0.3">
      <c r="A3" s="1" t="s">
        <v>37</v>
      </c>
      <c r="B3" s="2" t="s">
        <v>100</v>
      </c>
      <c r="C3" s="3">
        <v>45829</v>
      </c>
      <c r="D3" s="4" t="s">
        <v>56</v>
      </c>
      <c r="E3" s="5">
        <v>181</v>
      </c>
      <c r="F3" s="22">
        <v>0</v>
      </c>
      <c r="G3" s="5">
        <v>180</v>
      </c>
      <c r="H3" s="22">
        <v>0</v>
      </c>
      <c r="I3" s="5">
        <v>181</v>
      </c>
      <c r="J3" s="22">
        <v>0</v>
      </c>
      <c r="K3" s="5">
        <v>169</v>
      </c>
      <c r="L3" s="22">
        <v>1</v>
      </c>
      <c r="M3" s="5"/>
      <c r="N3" s="22"/>
      <c r="O3" s="5"/>
      <c r="P3" s="22"/>
      <c r="Q3" s="6">
        <v>4</v>
      </c>
      <c r="R3" s="6">
        <v>711</v>
      </c>
      <c r="S3" s="7">
        <v>177.75</v>
      </c>
      <c r="T3" s="41">
        <v>1</v>
      </c>
      <c r="U3" s="8">
        <v>3</v>
      </c>
      <c r="V3" s="9">
        <v>180.75</v>
      </c>
    </row>
    <row r="5" spans="1:24" x14ac:dyDescent="0.3">
      <c r="Q5" s="37">
        <f>SUM(Q2:Q4)</f>
        <v>8</v>
      </c>
      <c r="R5" s="37">
        <f>SUM(R2:R4)</f>
        <v>1449</v>
      </c>
      <c r="S5" s="38">
        <f>SUM(R5/Q5)</f>
        <v>181.125</v>
      </c>
      <c r="T5" s="37">
        <f>SUM(T2:T4)</f>
        <v>5</v>
      </c>
      <c r="U5" s="37">
        <f>SUM(U2:U4)</f>
        <v>16</v>
      </c>
      <c r="V5" s="39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BDDBD1C-F1D0-4D34-A920-BF633ABB232E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832B-B323-45D9-BA32-6019029A1508}">
  <dimension ref="A1:X25"/>
  <sheetViews>
    <sheetView topLeftCell="A7" workbookViewId="0">
      <selection activeCell="A23" sqref="A23:V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84</v>
      </c>
      <c r="C2" s="3">
        <v>45756</v>
      </c>
      <c r="D2" s="4" t="s">
        <v>40</v>
      </c>
      <c r="E2" s="5">
        <v>192</v>
      </c>
      <c r="F2" s="22">
        <v>3</v>
      </c>
      <c r="G2" s="5">
        <v>196</v>
      </c>
      <c r="H2" s="22">
        <v>5</v>
      </c>
      <c r="I2" s="5">
        <v>195</v>
      </c>
      <c r="J2" s="22">
        <v>1</v>
      </c>
      <c r="K2" s="5">
        <v>195</v>
      </c>
      <c r="L2" s="22">
        <v>3</v>
      </c>
      <c r="M2" s="5"/>
      <c r="N2" s="22"/>
      <c r="O2" s="5"/>
      <c r="P2" s="22"/>
      <c r="Q2" s="6">
        <v>4</v>
      </c>
      <c r="R2" s="6">
        <v>778</v>
      </c>
      <c r="S2" s="7">
        <v>194.5</v>
      </c>
      <c r="T2" s="41">
        <v>12</v>
      </c>
      <c r="U2" s="8">
        <v>2</v>
      </c>
      <c r="V2" s="9">
        <v>196.5</v>
      </c>
    </row>
    <row r="3" spans="1:24" x14ac:dyDescent="0.3">
      <c r="A3" s="1" t="s">
        <v>15</v>
      </c>
      <c r="B3" s="2" t="s">
        <v>84</v>
      </c>
      <c r="C3" s="3">
        <v>45781</v>
      </c>
      <c r="D3" s="4" t="s">
        <v>70</v>
      </c>
      <c r="E3" s="5">
        <v>192</v>
      </c>
      <c r="F3" s="22">
        <v>1</v>
      </c>
      <c r="G3" s="5">
        <v>195</v>
      </c>
      <c r="H3" s="22">
        <v>4</v>
      </c>
      <c r="I3" s="81">
        <v>200</v>
      </c>
      <c r="J3" s="22">
        <v>3</v>
      </c>
      <c r="K3" s="5">
        <v>196</v>
      </c>
      <c r="L3" s="22">
        <v>5</v>
      </c>
      <c r="M3" s="5"/>
      <c r="N3" s="22"/>
      <c r="O3" s="5"/>
      <c r="P3" s="22"/>
      <c r="Q3" s="6">
        <v>4</v>
      </c>
      <c r="R3" s="6">
        <v>783</v>
      </c>
      <c r="S3" s="7">
        <v>195.75</v>
      </c>
      <c r="T3" s="41">
        <v>13</v>
      </c>
      <c r="U3" s="8">
        <v>7</v>
      </c>
      <c r="V3" s="9">
        <v>202.75</v>
      </c>
    </row>
    <row r="4" spans="1:24" x14ac:dyDescent="0.3">
      <c r="A4" s="1" t="s">
        <v>15</v>
      </c>
      <c r="B4" s="2" t="s">
        <v>84</v>
      </c>
      <c r="C4" s="3">
        <v>45784</v>
      </c>
      <c r="D4" s="4" t="s">
        <v>40</v>
      </c>
      <c r="E4" s="5">
        <v>193</v>
      </c>
      <c r="F4" s="22">
        <v>2</v>
      </c>
      <c r="G4" s="5">
        <v>194</v>
      </c>
      <c r="H4" s="22">
        <v>1</v>
      </c>
      <c r="I4" s="5">
        <v>197</v>
      </c>
      <c r="J4" s="22">
        <v>4</v>
      </c>
      <c r="K4" s="5">
        <v>194</v>
      </c>
      <c r="L4" s="22">
        <v>3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41">
        <v>10</v>
      </c>
      <c r="U4" s="8">
        <v>2</v>
      </c>
      <c r="V4" s="9">
        <v>196.5</v>
      </c>
    </row>
    <row r="5" spans="1:24" x14ac:dyDescent="0.3">
      <c r="A5" s="1" t="s">
        <v>15</v>
      </c>
      <c r="B5" s="2" t="s">
        <v>84</v>
      </c>
      <c r="C5" s="3">
        <v>45805</v>
      </c>
      <c r="D5" s="4" t="s">
        <v>70</v>
      </c>
      <c r="E5" s="5">
        <v>197</v>
      </c>
      <c r="F5" s="22">
        <v>3</v>
      </c>
      <c r="G5" s="81">
        <v>200</v>
      </c>
      <c r="H5" s="22">
        <v>3</v>
      </c>
      <c r="I5" s="5">
        <v>197</v>
      </c>
      <c r="J5" s="22">
        <v>1</v>
      </c>
      <c r="K5" s="5">
        <v>196</v>
      </c>
      <c r="L5" s="22">
        <v>5</v>
      </c>
      <c r="M5" s="5"/>
      <c r="N5" s="22"/>
      <c r="O5" s="5"/>
      <c r="P5" s="22"/>
      <c r="Q5" s="6">
        <v>4</v>
      </c>
      <c r="R5" s="6">
        <v>790</v>
      </c>
      <c r="S5" s="7">
        <v>197.5</v>
      </c>
      <c r="T5" s="41">
        <v>12</v>
      </c>
      <c r="U5" s="8">
        <v>9</v>
      </c>
      <c r="V5" s="9">
        <v>206.5</v>
      </c>
    </row>
    <row r="6" spans="1:24" x14ac:dyDescent="0.3">
      <c r="A6" s="1" t="s">
        <v>15</v>
      </c>
      <c r="B6" s="2" t="s">
        <v>84</v>
      </c>
      <c r="C6" s="3">
        <v>45815</v>
      </c>
      <c r="D6" s="4" t="s">
        <v>40</v>
      </c>
      <c r="E6" s="5">
        <v>195</v>
      </c>
      <c r="F6" s="22">
        <v>2</v>
      </c>
      <c r="G6" s="5">
        <v>193</v>
      </c>
      <c r="H6" s="22">
        <v>4</v>
      </c>
      <c r="I6" s="5">
        <v>198.001</v>
      </c>
      <c r="J6" s="22">
        <v>4</v>
      </c>
      <c r="K6" s="5">
        <v>191</v>
      </c>
      <c r="L6" s="22">
        <v>2</v>
      </c>
      <c r="M6" s="5"/>
      <c r="N6" s="22"/>
      <c r="O6" s="5"/>
      <c r="P6" s="22"/>
      <c r="Q6" s="6">
        <v>4</v>
      </c>
      <c r="R6" s="6">
        <v>777.00099999999998</v>
      </c>
      <c r="S6" s="7">
        <v>194.25024999999999</v>
      </c>
      <c r="T6" s="41">
        <v>12</v>
      </c>
      <c r="U6" s="8">
        <v>5</v>
      </c>
      <c r="V6" s="9">
        <v>199.25024999999999</v>
      </c>
    </row>
    <row r="7" spans="1:24" x14ac:dyDescent="0.3">
      <c r="A7" s="1" t="s">
        <v>15</v>
      </c>
      <c r="B7" s="2" t="s">
        <v>84</v>
      </c>
      <c r="C7" s="3">
        <v>45917</v>
      </c>
      <c r="D7" s="4" t="s">
        <v>40</v>
      </c>
      <c r="E7" s="5">
        <v>199</v>
      </c>
      <c r="F7" s="22">
        <v>3</v>
      </c>
      <c r="G7" s="5">
        <v>196</v>
      </c>
      <c r="H7" s="22">
        <v>3</v>
      </c>
      <c r="I7" s="5">
        <v>198</v>
      </c>
      <c r="J7" s="22">
        <v>7</v>
      </c>
      <c r="K7" s="5">
        <v>195</v>
      </c>
      <c r="L7" s="22">
        <v>3</v>
      </c>
      <c r="M7" s="5"/>
      <c r="N7" s="22"/>
      <c r="O7" s="5"/>
      <c r="P7" s="22"/>
      <c r="Q7" s="6">
        <v>4</v>
      </c>
      <c r="R7" s="6">
        <v>788</v>
      </c>
      <c r="S7" s="7">
        <v>197</v>
      </c>
      <c r="T7" s="41">
        <v>16</v>
      </c>
      <c r="U7" s="8">
        <v>3</v>
      </c>
      <c r="V7" s="9">
        <v>200</v>
      </c>
    </row>
    <row r="9" spans="1:24" x14ac:dyDescent="0.3">
      <c r="Q9" s="37">
        <f>SUM(Q2:Q8)</f>
        <v>24</v>
      </c>
      <c r="R9" s="37">
        <f>SUM(R2:R8)</f>
        <v>4694.0010000000002</v>
      </c>
      <c r="S9" s="38">
        <f>SUM(R9/Q9)</f>
        <v>195.58337500000002</v>
      </c>
      <c r="T9" s="37">
        <f>SUM(T2:T8)</f>
        <v>75</v>
      </c>
      <c r="U9" s="37">
        <f>SUM(U2:U8)</f>
        <v>28</v>
      </c>
      <c r="V9" s="39">
        <f>SUM(S9+U9)</f>
        <v>223.58337500000002</v>
      </c>
    </row>
    <row r="12" spans="1:24" x14ac:dyDescent="0.3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3">
      <c r="A13" s="1" t="s">
        <v>11</v>
      </c>
      <c r="B13" s="2" t="s">
        <v>84</v>
      </c>
      <c r="C13" s="3">
        <v>45777</v>
      </c>
      <c r="D13" s="4" t="s">
        <v>40</v>
      </c>
      <c r="E13" s="5">
        <v>190</v>
      </c>
      <c r="F13" s="22">
        <v>2</v>
      </c>
      <c r="G13" s="24">
        <v>194</v>
      </c>
      <c r="H13" s="22">
        <v>2</v>
      </c>
      <c r="I13" s="5">
        <v>195</v>
      </c>
      <c r="J13" s="22">
        <v>3</v>
      </c>
      <c r="K13" s="5">
        <v>191</v>
      </c>
      <c r="L13" s="22">
        <v>1</v>
      </c>
      <c r="M13" s="5"/>
      <c r="N13" s="22"/>
      <c r="O13" s="5"/>
      <c r="P13" s="22"/>
      <c r="Q13" s="6">
        <v>4</v>
      </c>
      <c r="R13" s="6">
        <v>770</v>
      </c>
      <c r="S13" s="7">
        <v>192.5</v>
      </c>
      <c r="T13" s="41">
        <v>8</v>
      </c>
      <c r="U13" s="8">
        <v>2</v>
      </c>
      <c r="V13" s="9">
        <v>194.5</v>
      </c>
    </row>
    <row r="14" spans="1:24" x14ac:dyDescent="0.3">
      <c r="A14" s="1" t="s">
        <v>11</v>
      </c>
      <c r="B14" s="2" t="s">
        <v>84</v>
      </c>
      <c r="C14" s="3">
        <v>45875</v>
      </c>
      <c r="D14" s="4" t="s">
        <v>40</v>
      </c>
      <c r="E14" s="5">
        <v>197.001</v>
      </c>
      <c r="F14" s="22">
        <v>4</v>
      </c>
      <c r="G14" s="24">
        <v>196</v>
      </c>
      <c r="H14" s="22">
        <v>3</v>
      </c>
      <c r="I14" s="5">
        <v>193</v>
      </c>
      <c r="J14" s="22">
        <v>2</v>
      </c>
      <c r="K14" s="5">
        <v>190</v>
      </c>
      <c r="L14" s="22">
        <v>1</v>
      </c>
      <c r="M14" s="5"/>
      <c r="N14" s="22"/>
      <c r="O14" s="5"/>
      <c r="P14" s="22"/>
      <c r="Q14" s="6">
        <v>4</v>
      </c>
      <c r="R14" s="6">
        <v>776.00099999999998</v>
      </c>
      <c r="S14" s="7">
        <v>194.00024999999999</v>
      </c>
      <c r="T14" s="41">
        <v>10</v>
      </c>
      <c r="U14" s="8">
        <v>5</v>
      </c>
      <c r="V14" s="9">
        <v>199.00024999999999</v>
      </c>
    </row>
    <row r="16" spans="1:24" x14ac:dyDescent="0.3">
      <c r="Q16" s="37">
        <f>SUM(Q13:Q15)</f>
        <v>8</v>
      </c>
      <c r="R16" s="37">
        <f>SUM(R13:R15)</f>
        <v>1546.001</v>
      </c>
      <c r="S16" s="38">
        <f>SUM(R16/Q16)</f>
        <v>193.250125</v>
      </c>
      <c r="T16" s="37">
        <f>SUM(T13:T15)</f>
        <v>18</v>
      </c>
      <c r="U16" s="37">
        <f>SUM(U13:U15)</f>
        <v>7</v>
      </c>
      <c r="V16" s="39">
        <f>SUM(S16+U16)</f>
        <v>200.250125</v>
      </c>
    </row>
    <row r="20" spans="1:22" x14ac:dyDescent="0.3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3">
      <c r="A21" s="1" t="s">
        <v>35</v>
      </c>
      <c r="B21" s="2" t="s">
        <v>84</v>
      </c>
      <c r="C21" s="3">
        <v>45952</v>
      </c>
      <c r="D21" s="4" t="s">
        <v>70</v>
      </c>
      <c r="E21" s="5">
        <v>183</v>
      </c>
      <c r="F21" s="22">
        <v>1</v>
      </c>
      <c r="G21" s="24">
        <v>195</v>
      </c>
      <c r="H21" s="22">
        <v>2</v>
      </c>
      <c r="I21" s="5">
        <v>197</v>
      </c>
      <c r="J21" s="22">
        <v>1</v>
      </c>
      <c r="K21" s="5">
        <v>193</v>
      </c>
      <c r="L21" s="22">
        <v>1</v>
      </c>
      <c r="M21" s="5"/>
      <c r="N21" s="22"/>
      <c r="O21" s="5"/>
      <c r="P21" s="22"/>
      <c r="Q21" s="6">
        <v>4</v>
      </c>
      <c r="R21" s="6">
        <v>768</v>
      </c>
      <c r="S21" s="7">
        <v>192</v>
      </c>
      <c r="T21" s="41">
        <v>5</v>
      </c>
      <c r="U21" s="8">
        <v>11</v>
      </c>
      <c r="V21" s="9">
        <v>203</v>
      </c>
    </row>
    <row r="22" spans="1:22" x14ac:dyDescent="0.3">
      <c r="A22" s="47" t="s">
        <v>35</v>
      </c>
      <c r="B22" s="2" t="s">
        <v>84</v>
      </c>
      <c r="C22" s="3">
        <v>45959</v>
      </c>
      <c r="D22" s="100" t="s">
        <v>40</v>
      </c>
      <c r="E22" s="24">
        <v>188</v>
      </c>
      <c r="F22" s="22">
        <v>2</v>
      </c>
      <c r="G22" s="24">
        <v>191</v>
      </c>
      <c r="H22" s="22">
        <v>2</v>
      </c>
      <c r="I22" s="5">
        <v>190</v>
      </c>
      <c r="J22" s="22">
        <v>1</v>
      </c>
      <c r="K22" s="42">
        <v>193</v>
      </c>
      <c r="L22" s="22">
        <v>3</v>
      </c>
      <c r="M22" s="42"/>
      <c r="N22" s="22"/>
      <c r="O22" s="5"/>
      <c r="P22" s="22"/>
      <c r="Q22" s="8">
        <v>4</v>
      </c>
      <c r="R22" s="8">
        <v>762</v>
      </c>
      <c r="S22" s="7">
        <v>190.5</v>
      </c>
      <c r="T22" s="41">
        <v>8</v>
      </c>
      <c r="U22" s="8">
        <v>11</v>
      </c>
      <c r="V22" s="7">
        <v>201.5</v>
      </c>
    </row>
    <row r="23" spans="1:22" x14ac:dyDescent="0.3">
      <c r="A23" s="1" t="s">
        <v>35</v>
      </c>
      <c r="B23" s="2" t="s">
        <v>84</v>
      </c>
      <c r="C23" s="3">
        <v>45963</v>
      </c>
      <c r="D23" s="4" t="s">
        <v>70</v>
      </c>
      <c r="E23" s="5">
        <v>193</v>
      </c>
      <c r="F23" s="22">
        <v>4</v>
      </c>
      <c r="G23" s="24">
        <v>194</v>
      </c>
      <c r="H23" s="22">
        <v>2</v>
      </c>
      <c r="I23" s="5">
        <v>194</v>
      </c>
      <c r="J23" s="22">
        <v>1</v>
      </c>
      <c r="K23" s="5">
        <v>190</v>
      </c>
      <c r="L23" s="22">
        <v>3</v>
      </c>
      <c r="M23" s="5"/>
      <c r="N23" s="22"/>
      <c r="O23" s="5"/>
      <c r="P23" s="22"/>
      <c r="Q23" s="6">
        <v>4</v>
      </c>
      <c r="R23" s="6">
        <v>771</v>
      </c>
      <c r="S23" s="7">
        <v>192.75</v>
      </c>
      <c r="T23" s="41">
        <v>10</v>
      </c>
      <c r="U23" s="8">
        <v>9</v>
      </c>
      <c r="V23" s="9">
        <v>201.75</v>
      </c>
    </row>
    <row r="25" spans="1:22" x14ac:dyDescent="0.3">
      <c r="Q25" s="37">
        <f>SUM(Q21:Q24)</f>
        <v>12</v>
      </c>
      <c r="R25" s="37">
        <f>SUM(R21:R24)</f>
        <v>2301</v>
      </c>
      <c r="S25" s="38">
        <f>SUM(R25/Q25)</f>
        <v>191.75</v>
      </c>
      <c r="T25" s="37">
        <f>SUM(T21:T24)</f>
        <v>23</v>
      </c>
      <c r="U25" s="37">
        <f>SUM(U21:U24)</f>
        <v>31</v>
      </c>
      <c r="V25" s="39">
        <f>SUM(S25+U25)</f>
        <v>222.75</v>
      </c>
    </row>
  </sheetData>
  <protectedRanges>
    <protectedRange algorithmName="SHA-512" hashValue="ON39YdpmFHfN9f47KpiRvqrKx0V9+erV1CNkpWzYhW/Qyc6aT8rEyCrvauWSYGZK2ia3o7vd3akF07acHAFpOA==" saltValue="yVW9XmDwTqEnmpSGai0KYg==" spinCount="100000" sqref="B1 B12 B20" name="Range1_2_1_1"/>
    <protectedRange sqref="B14:C14" name="Range1_26"/>
    <protectedRange sqref="D14" name="Range1_1_27"/>
    <protectedRange sqref="E14 H14:L14 N14" name="Range1_1_2_19_1_5"/>
    <protectedRange sqref="T14" name="Range1_3_5_25"/>
    <protectedRange sqref="B7:C7" name="Range1_12"/>
    <protectedRange sqref="D7" name="Range1_1_3"/>
    <protectedRange sqref="E7:P7 T7" name="Range1_3_5_3"/>
    <protectedRange algorithmName="SHA-512" hashValue="ON39YdpmFHfN9f47KpiRvqrKx0V9+erV1CNkpWzYhW/Qyc6aT8rEyCrvauWSYGZK2ia3o7vd3akF07acHAFpOA==" saltValue="yVW9XmDwTqEnmpSGai0KYg==" spinCount="100000" sqref="E21:P21 B21:C21" name="Range1_11"/>
    <protectedRange algorithmName="SHA-512" hashValue="ON39YdpmFHfN9f47KpiRvqrKx0V9+erV1CNkpWzYhW/Qyc6aT8rEyCrvauWSYGZK2ia3o7vd3akF07acHAFpOA==" saltValue="yVW9XmDwTqEnmpSGai0KYg==" spinCount="100000" sqref="D21" name="Range1_1_9"/>
    <protectedRange algorithmName="SHA-512" hashValue="ON39YdpmFHfN9f47KpiRvqrKx0V9+erV1CNkpWzYhW/Qyc6aT8rEyCrvauWSYGZK2ia3o7vd3akF07acHAFpOA==" saltValue="yVW9XmDwTqEnmpSGai0KYg==" spinCount="100000" sqref="T21" name="Range1_3_5_10"/>
    <protectedRange sqref="E22:P22 B22:C22" name="Range1_14"/>
    <protectedRange sqref="D22" name="Range1_1_4"/>
    <protectedRange sqref="T22" name="Range1_3_5_4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8"/>
    <protectedRange algorithmName="SHA-512" hashValue="ON39YdpmFHfN9f47KpiRvqrKx0V9+erV1CNkpWzYhW/Qyc6aT8rEyCrvauWSYGZK2ia3o7vd3akF07acHAFpOA==" saltValue="yVW9XmDwTqEnmpSGai0KYg==" spinCount="100000" sqref="T23" name="Range1_3_5_9"/>
  </protectedRanges>
  <conditionalFormatting sqref="L14:P14">
    <cfRule type="cellIs" dxfId="1737" priority="32" operator="greaterThanOrEqual">
      <formula>200</formula>
    </cfRule>
  </conditionalFormatting>
  <conditionalFormatting sqref="M14">
    <cfRule type="top10" dxfId="1736" priority="34" rank="1"/>
  </conditionalFormatting>
  <conditionalFormatting sqref="O14">
    <cfRule type="top10" dxfId="1735" priority="33" rank="1"/>
  </conditionalFormatting>
  <conditionalFormatting sqref="E7">
    <cfRule type="top10" dxfId="1734" priority="31" rank="1"/>
  </conditionalFormatting>
  <conditionalFormatting sqref="G7">
    <cfRule type="top10" dxfId="1733" priority="30" rank="1"/>
  </conditionalFormatting>
  <conditionalFormatting sqref="E7:P7">
    <cfRule type="cellIs" dxfId="1732" priority="29" operator="greaterThanOrEqual">
      <formula>200</formula>
    </cfRule>
  </conditionalFormatting>
  <conditionalFormatting sqref="I7">
    <cfRule type="top10" dxfId="1731" priority="28" rank="1"/>
  </conditionalFormatting>
  <conditionalFormatting sqref="K7">
    <cfRule type="top10" dxfId="1730" priority="27" rank="1"/>
  </conditionalFormatting>
  <conditionalFormatting sqref="M7">
    <cfRule type="top10" dxfId="1729" priority="26" rank="1"/>
  </conditionalFormatting>
  <conditionalFormatting sqref="O7">
    <cfRule type="top10" dxfId="1728" priority="25" rank="1"/>
  </conditionalFormatting>
  <conditionalFormatting sqref="E21">
    <cfRule type="top10" dxfId="1727" priority="21" rank="1"/>
  </conditionalFormatting>
  <conditionalFormatting sqref="G21">
    <cfRule type="top10" dxfId="1726" priority="20" rank="1"/>
  </conditionalFormatting>
  <conditionalFormatting sqref="I21">
    <cfRule type="top10" dxfId="1725" priority="19" rank="1"/>
  </conditionalFormatting>
  <conditionalFormatting sqref="K21">
    <cfRule type="top10" dxfId="1724" priority="18" rank="1"/>
  </conditionalFormatting>
  <conditionalFormatting sqref="M21">
    <cfRule type="top10" dxfId="1723" priority="17" rank="1"/>
  </conditionalFormatting>
  <conditionalFormatting sqref="O21">
    <cfRule type="top10" dxfId="1722" priority="16" rank="1"/>
  </conditionalFormatting>
  <conditionalFormatting sqref="E21:P21">
    <cfRule type="cellIs" dxfId="1721" priority="15" operator="greaterThanOrEqual">
      <formula>200</formula>
    </cfRule>
  </conditionalFormatting>
  <conditionalFormatting sqref="E22">
    <cfRule type="top10" dxfId="1720" priority="14" rank="1"/>
  </conditionalFormatting>
  <conditionalFormatting sqref="G22">
    <cfRule type="top10" dxfId="1719" priority="13" rank="1"/>
  </conditionalFormatting>
  <conditionalFormatting sqref="I22">
    <cfRule type="top10" dxfId="1718" priority="12" rank="1"/>
  </conditionalFormatting>
  <conditionalFormatting sqref="K22">
    <cfRule type="top10" dxfId="1717" priority="11" rank="1"/>
  </conditionalFormatting>
  <conditionalFormatting sqref="M22">
    <cfRule type="top10" dxfId="1716" priority="10" rank="1"/>
  </conditionalFormatting>
  <conditionalFormatting sqref="O22">
    <cfRule type="top10" dxfId="1715" priority="9" rank="1"/>
  </conditionalFormatting>
  <conditionalFormatting sqref="E22:P22">
    <cfRule type="cellIs" dxfId="1714" priority="8" operator="greaterThanOrEqual">
      <formula>200</formula>
    </cfRule>
  </conditionalFormatting>
  <conditionalFormatting sqref="E23">
    <cfRule type="top10" dxfId="1713" priority="7" rank="1"/>
  </conditionalFormatting>
  <conditionalFormatting sqref="G23">
    <cfRule type="top10" dxfId="1712" priority="6" rank="1"/>
  </conditionalFormatting>
  <conditionalFormatting sqref="I23">
    <cfRule type="top10" dxfId="1711" priority="5" rank="1"/>
  </conditionalFormatting>
  <conditionalFormatting sqref="K23">
    <cfRule type="top10" dxfId="1710" priority="4" rank="1"/>
  </conditionalFormatting>
  <conditionalFormatting sqref="M23">
    <cfRule type="top10" dxfId="1709" priority="3" rank="1"/>
  </conditionalFormatting>
  <conditionalFormatting sqref="O23">
    <cfRule type="top10" dxfId="1708" priority="2" rank="1"/>
  </conditionalFormatting>
  <conditionalFormatting sqref="E23:P23">
    <cfRule type="cellIs" dxfId="1707" priority="1" operator="greaterThanOrEqual">
      <formula>200</formula>
    </cfRule>
  </conditionalFormatting>
  <hyperlinks>
    <hyperlink ref="X1" location="'Kentucky 2025'!A1" display="Return to Rankings" xr:uid="{46EBAD56-5DDE-4668-AF51-3831B0E218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9EE63C4-D88C-4ED0-90BA-F3B649553E38}">
          <x14:formula1>
            <xm:f>'C:\Users\jmfg1\Downloads\[10-22-25-ABRA Wilmore KY Results.xlsm]DATA'!#REF!</xm:f>
          </x14:formula1>
          <xm:sqref>D21</xm:sqref>
        </x14:dataValidation>
        <x14:dataValidation type="list" allowBlank="1" showInputMessage="1" showErrorMessage="1" xr:uid="{9A0572F5-C047-45AB-A7C0-4643D8008EB6}">
          <x14:formula1>
            <xm:f>'C:\Users\jmfg1\Downloads\[10-22-25-ABRA Wilmore KY Results.xlsm]DATA'!#REF!</xm:f>
          </x14:formula1>
          <xm:sqref>B21</xm:sqref>
        </x14:dataValidation>
        <x14:dataValidation type="list" allowBlank="1" showInputMessage="1" showErrorMessage="1" xr:uid="{E638E734-A329-46D3-8B36-44084C4AC5C7}">
          <x14:formula1>
            <xm:f>'C:\Users\jmfg1\Downloads\[abra coal tipple 10-29-25.xlsm]DATA'!#REF!</xm:f>
          </x14:formula1>
          <xm:sqref>D22 B22</xm:sqref>
        </x14:dataValidation>
        <x14:dataValidation type="list" allowBlank="1" showInputMessage="1" showErrorMessage="1" xr:uid="{13AA3E9F-2872-4E52-AC70-35A14876E396}">
          <x14:formula1>
            <xm:f>'[11-2-25-ABRA Wilmore KY Results.xlsm]DATA'!#REF!</xm:f>
          </x14:formula1>
          <xm:sqref>D23 B23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E851-08D9-4826-9877-E533B40660DC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9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145</v>
      </c>
      <c r="C2" s="3">
        <v>45836</v>
      </c>
      <c r="D2" s="4" t="s">
        <v>102</v>
      </c>
      <c r="E2" s="5">
        <v>184</v>
      </c>
      <c r="F2" s="22">
        <v>1</v>
      </c>
      <c r="G2" s="24">
        <v>182</v>
      </c>
      <c r="H2" s="22">
        <v>1</v>
      </c>
      <c r="I2" s="5">
        <v>190</v>
      </c>
      <c r="J2" s="22">
        <v>2</v>
      </c>
      <c r="K2" s="5">
        <v>186</v>
      </c>
      <c r="L2" s="22">
        <v>3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41">
        <v>7</v>
      </c>
      <c r="U2" s="8">
        <v>2</v>
      </c>
      <c r="V2" s="9">
        <v>187.5</v>
      </c>
    </row>
    <row r="3" spans="1:24" x14ac:dyDescent="0.3">
      <c r="A3" s="1" t="s">
        <v>11</v>
      </c>
      <c r="B3" s="2" t="s">
        <v>151</v>
      </c>
      <c r="C3" s="3">
        <v>45844</v>
      </c>
      <c r="D3" s="4" t="s">
        <v>70</v>
      </c>
      <c r="E3" s="5">
        <v>187</v>
      </c>
      <c r="F3" s="22">
        <v>2</v>
      </c>
      <c r="G3" s="24">
        <v>188</v>
      </c>
      <c r="H3" s="22">
        <v>3</v>
      </c>
      <c r="I3" s="5">
        <v>194</v>
      </c>
      <c r="J3" s="22">
        <v>2</v>
      </c>
      <c r="K3" s="5">
        <v>178</v>
      </c>
      <c r="L3" s="22">
        <v>1</v>
      </c>
      <c r="M3" s="5">
        <v>186</v>
      </c>
      <c r="N3" s="22">
        <v>1</v>
      </c>
      <c r="O3" s="5">
        <v>180</v>
      </c>
      <c r="P3" s="22">
        <v>1</v>
      </c>
      <c r="Q3" s="6">
        <v>6</v>
      </c>
      <c r="R3" s="6">
        <v>1113</v>
      </c>
      <c r="S3" s="7">
        <v>185.5</v>
      </c>
      <c r="T3" s="41">
        <v>10</v>
      </c>
      <c r="U3" s="8">
        <v>8</v>
      </c>
      <c r="V3" s="9">
        <v>193.5</v>
      </c>
    </row>
    <row r="4" spans="1:24" ht="15" customHeight="1" x14ac:dyDescent="0.3">
      <c r="A4" s="1" t="s">
        <v>11</v>
      </c>
      <c r="B4" s="2" t="s">
        <v>145</v>
      </c>
      <c r="C4" s="3">
        <v>45864</v>
      </c>
      <c r="D4" s="4" t="s">
        <v>102</v>
      </c>
      <c r="E4" s="5">
        <v>193</v>
      </c>
      <c r="F4" s="22">
        <v>3</v>
      </c>
      <c r="G4" s="24">
        <v>195</v>
      </c>
      <c r="H4" s="22">
        <v>3</v>
      </c>
      <c r="I4" s="5">
        <v>196</v>
      </c>
      <c r="J4" s="22">
        <v>2</v>
      </c>
      <c r="K4" s="5">
        <v>189</v>
      </c>
      <c r="L4" s="22">
        <v>1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41">
        <v>9</v>
      </c>
      <c r="U4" s="8">
        <v>3</v>
      </c>
      <c r="V4" s="9">
        <v>196.25</v>
      </c>
    </row>
    <row r="5" spans="1:24" x14ac:dyDescent="0.3">
      <c r="A5" s="1" t="s">
        <v>11</v>
      </c>
      <c r="B5" s="2" t="s">
        <v>145</v>
      </c>
      <c r="C5" s="3">
        <v>45879</v>
      </c>
      <c r="D5" s="4" t="s">
        <v>40</v>
      </c>
      <c r="E5" s="5">
        <v>190</v>
      </c>
      <c r="F5" s="22">
        <v>2</v>
      </c>
      <c r="G5" s="24">
        <v>188</v>
      </c>
      <c r="H5" s="22">
        <v>2</v>
      </c>
      <c r="I5" s="5">
        <v>192</v>
      </c>
      <c r="J5" s="22">
        <v>2</v>
      </c>
      <c r="K5" s="5">
        <v>188</v>
      </c>
      <c r="L5" s="22"/>
      <c r="M5" s="5">
        <v>180</v>
      </c>
      <c r="N5" s="22">
        <v>1</v>
      </c>
      <c r="O5" s="5">
        <v>195</v>
      </c>
      <c r="P5" s="22">
        <v>1</v>
      </c>
      <c r="Q5" s="6">
        <v>6</v>
      </c>
      <c r="R5" s="6">
        <v>1133</v>
      </c>
      <c r="S5" s="7">
        <v>188.83333333333334</v>
      </c>
      <c r="T5" s="41">
        <v>8</v>
      </c>
      <c r="U5" s="8">
        <v>4</v>
      </c>
      <c r="V5" s="9">
        <v>192.83333333333334</v>
      </c>
    </row>
    <row r="6" spans="1:24" x14ac:dyDescent="0.3">
      <c r="A6" s="47" t="s">
        <v>11</v>
      </c>
      <c r="B6" s="2" t="s">
        <v>145</v>
      </c>
      <c r="C6" s="3">
        <v>45927</v>
      </c>
      <c r="D6" s="100" t="s">
        <v>102</v>
      </c>
      <c r="E6" s="5">
        <v>192</v>
      </c>
      <c r="F6" s="22">
        <v>1</v>
      </c>
      <c r="G6" s="24">
        <v>193</v>
      </c>
      <c r="H6" s="22">
        <v>3</v>
      </c>
      <c r="I6" s="5">
        <v>184</v>
      </c>
      <c r="J6" s="22">
        <v>0</v>
      </c>
      <c r="K6" s="5">
        <v>195</v>
      </c>
      <c r="L6" s="22">
        <v>0</v>
      </c>
      <c r="M6" s="5"/>
      <c r="N6" s="22"/>
      <c r="O6" s="5"/>
      <c r="P6" s="22"/>
      <c r="Q6" s="8">
        <v>4</v>
      </c>
      <c r="R6" s="8">
        <v>764</v>
      </c>
      <c r="S6" s="7">
        <v>191</v>
      </c>
      <c r="T6" s="41">
        <v>4</v>
      </c>
      <c r="U6" s="8">
        <v>2</v>
      </c>
      <c r="V6" s="7">
        <v>193</v>
      </c>
    </row>
    <row r="8" spans="1:24" x14ac:dyDescent="0.3">
      <c r="Q8" s="37">
        <f>SUM(Q2:Q7)</f>
        <v>24</v>
      </c>
      <c r="R8" s="37">
        <f>SUM(R2:R7)</f>
        <v>4525</v>
      </c>
      <c r="S8" s="38">
        <f>SUM(R8/Q8)</f>
        <v>188.54166666666666</v>
      </c>
      <c r="T8" s="37">
        <f>SUM(T2:T7)</f>
        <v>38</v>
      </c>
      <c r="U8" s="37">
        <f>SUM(U2:U7)</f>
        <v>19</v>
      </c>
      <c r="V8" s="39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" name="Range1_2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E4 H4:L4 N4" name="Range1_1_2_19_1_4"/>
    <protectedRange algorithmName="SHA-512" hashValue="ON39YdpmFHfN9f47KpiRvqrKx0V9+erV1CNkpWzYhW/Qyc6aT8rEyCrvauWSYGZK2ia3o7vd3akF07acHAFpOA==" saltValue="yVW9XmDwTqEnmpSGai0KYg==" spinCount="100000" sqref="T4" name="Range1_3_5_20"/>
    <protectedRange algorithmName="SHA-512" hashValue="ON39YdpmFHfN9f47KpiRvqrKx0V9+erV1CNkpWzYhW/Qyc6aT8rEyCrvauWSYGZK2ia3o7vd3akF07acHAFpOA==" saltValue="yVW9XmDwTqEnmpSGai0KYg==" spinCount="100000" sqref="E6 B6:C6 H6:L6 N6" name="Range1_9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6">
    <cfRule type="top10" dxfId="1706" priority="7" rank="1"/>
  </conditionalFormatting>
  <conditionalFormatting sqref="G6">
    <cfRule type="top10" dxfId="1705" priority="6" rank="1"/>
  </conditionalFormatting>
  <conditionalFormatting sqref="I6">
    <cfRule type="top10" dxfId="1704" priority="5" rank="1"/>
  </conditionalFormatting>
  <conditionalFormatting sqref="K6">
    <cfRule type="top10" dxfId="1703" priority="4" rank="1"/>
  </conditionalFormatting>
  <conditionalFormatting sqref="M6">
    <cfRule type="top10" dxfId="1702" priority="3" rank="1"/>
  </conditionalFormatting>
  <conditionalFormatting sqref="O6">
    <cfRule type="top10" dxfId="1701" priority="2" rank="1"/>
  </conditionalFormatting>
  <conditionalFormatting sqref="E6:P6">
    <cfRule type="cellIs" dxfId="1700" priority="1" operator="greaterThanOrEqual">
      <formula>200</formula>
    </cfRule>
  </conditionalFormatting>
  <hyperlinks>
    <hyperlink ref="X1" location="'Kentucky 2025'!A1" display="Return to Rankings" xr:uid="{221E3CD8-1A1E-4E71-AD48-A3C61276BB0B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7A66-811F-455E-BC18-AC8960856E5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35</v>
      </c>
      <c r="B2" s="2" t="s">
        <v>197</v>
      </c>
      <c r="C2" s="3">
        <v>45927</v>
      </c>
      <c r="D2" s="100" t="s">
        <v>102</v>
      </c>
      <c r="E2" s="5">
        <v>176</v>
      </c>
      <c r="F2" s="22">
        <v>0</v>
      </c>
      <c r="G2" s="24">
        <v>173</v>
      </c>
      <c r="H2" s="22">
        <v>0</v>
      </c>
      <c r="I2" s="5">
        <v>180</v>
      </c>
      <c r="J2" s="22">
        <v>0</v>
      </c>
      <c r="K2" s="5">
        <v>185</v>
      </c>
      <c r="L2" s="22">
        <v>0</v>
      </c>
      <c r="M2" s="5"/>
      <c r="N2" s="22"/>
      <c r="O2" s="5"/>
      <c r="P2" s="22"/>
      <c r="Q2" s="8">
        <v>4</v>
      </c>
      <c r="R2" s="8">
        <v>714</v>
      </c>
      <c r="S2" s="7">
        <v>178.5</v>
      </c>
      <c r="T2" s="41">
        <v>0</v>
      </c>
      <c r="U2" s="8">
        <v>2</v>
      </c>
      <c r="V2" s="7">
        <v>180.5</v>
      </c>
    </row>
    <row r="4" spans="1:24" x14ac:dyDescent="0.3">
      <c r="Q4" s="37">
        <f>SUM(Q2:Q3)</f>
        <v>4</v>
      </c>
      <c r="R4" s="37">
        <f>SUM(R2:R3)</f>
        <v>714</v>
      </c>
      <c r="S4" s="38">
        <f>SUM(R4/Q4)</f>
        <v>178.5</v>
      </c>
      <c r="T4" s="37">
        <f>SUM(T2:T3)</f>
        <v>0</v>
      </c>
      <c r="U4" s="37">
        <f>SUM(U2:U3)</f>
        <v>2</v>
      </c>
      <c r="V4" s="39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699" priority="7" rank="1"/>
  </conditionalFormatting>
  <conditionalFormatting sqref="G2">
    <cfRule type="top10" dxfId="1698" priority="6" rank="1"/>
  </conditionalFormatting>
  <conditionalFormatting sqref="I2">
    <cfRule type="top10" dxfId="1697" priority="5" rank="1"/>
  </conditionalFormatting>
  <conditionalFormatting sqref="K2">
    <cfRule type="top10" dxfId="1696" priority="4" rank="1"/>
  </conditionalFormatting>
  <conditionalFormatting sqref="M2">
    <cfRule type="top10" dxfId="1695" priority="3" rank="1"/>
  </conditionalFormatting>
  <conditionalFormatting sqref="O2">
    <cfRule type="top10" dxfId="1694" priority="2" rank="1"/>
  </conditionalFormatting>
  <conditionalFormatting sqref="E2:P2">
    <cfRule type="cellIs" dxfId="1693" priority="1" operator="greaterThanOrEqual">
      <formula>200</formula>
    </cfRule>
  </conditionalFormatting>
  <hyperlinks>
    <hyperlink ref="X1" location="'Kentucky 2025'!A1" display="Return to Rankings" xr:uid="{80C5A0A8-5B86-4AA6-AD29-5A13140FC49E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4672-B189-4CED-96DF-A7860B3A87F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146</v>
      </c>
      <c r="C2" s="3">
        <v>45836</v>
      </c>
      <c r="D2" s="4" t="s">
        <v>102</v>
      </c>
      <c r="E2" s="5">
        <v>188</v>
      </c>
      <c r="F2" s="22">
        <v>1</v>
      </c>
      <c r="G2" s="24">
        <v>179</v>
      </c>
      <c r="H2" s="22">
        <v>0</v>
      </c>
      <c r="I2" s="5">
        <v>178</v>
      </c>
      <c r="J2" s="22">
        <v>1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720</v>
      </c>
      <c r="S2" s="7">
        <v>180</v>
      </c>
      <c r="T2" s="41">
        <v>2</v>
      </c>
      <c r="U2" s="8">
        <v>2</v>
      </c>
      <c r="V2" s="9">
        <v>182</v>
      </c>
    </row>
    <row r="4" spans="1:24" x14ac:dyDescent="0.3">
      <c r="Q4" s="37">
        <f>SUM(Q2:Q3)</f>
        <v>4</v>
      </c>
      <c r="R4" s="37">
        <f>SUM(R2:R3)</f>
        <v>720</v>
      </c>
      <c r="S4" s="38">
        <f>SUM(R4/Q4)</f>
        <v>180</v>
      </c>
      <c r="T4" s="37">
        <f>SUM(T2:T3)</f>
        <v>2</v>
      </c>
      <c r="U4" s="37">
        <f>SUM(U2:U3)</f>
        <v>2</v>
      </c>
      <c r="V4" s="39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Kentucky 2025'!A1" display="Return to Rankings" xr:uid="{FA722ED2-8D3E-427B-AA70-CFE3ABA26F2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65BF-9B03-4D80-9A33-35B0C5B7D547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80</v>
      </c>
      <c r="C2" s="3">
        <v>45745</v>
      </c>
      <c r="D2" s="4" t="s">
        <v>56</v>
      </c>
      <c r="E2" s="5">
        <v>167</v>
      </c>
      <c r="F2" s="22">
        <v>0</v>
      </c>
      <c r="G2" s="5">
        <v>164</v>
      </c>
      <c r="H2" s="22">
        <v>0</v>
      </c>
      <c r="I2" s="5">
        <v>166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669</v>
      </c>
      <c r="S2" s="7">
        <v>167.25</v>
      </c>
      <c r="T2" s="41">
        <v>0</v>
      </c>
      <c r="U2" s="8">
        <v>9</v>
      </c>
      <c r="V2" s="9">
        <v>176.25</v>
      </c>
    </row>
    <row r="3" spans="1:24" x14ac:dyDescent="0.3">
      <c r="A3" s="1" t="s">
        <v>37</v>
      </c>
      <c r="B3" s="2" t="s">
        <v>80</v>
      </c>
      <c r="C3" s="3">
        <v>45766</v>
      </c>
      <c r="D3" s="4" t="s">
        <v>56</v>
      </c>
      <c r="E3" s="5">
        <v>174</v>
      </c>
      <c r="F3" s="22">
        <v>0</v>
      </c>
      <c r="G3" s="5">
        <v>178</v>
      </c>
      <c r="H3" s="22">
        <v>0</v>
      </c>
      <c r="I3" s="5">
        <v>175</v>
      </c>
      <c r="J3" s="22">
        <v>1</v>
      </c>
      <c r="K3" s="5">
        <v>168</v>
      </c>
      <c r="L3" s="22">
        <v>0</v>
      </c>
      <c r="M3" s="5"/>
      <c r="N3" s="22"/>
      <c r="O3" s="5"/>
      <c r="P3" s="22"/>
      <c r="Q3" s="6">
        <v>4</v>
      </c>
      <c r="R3" s="6">
        <v>695</v>
      </c>
      <c r="S3" s="7">
        <v>173.75</v>
      </c>
      <c r="T3" s="41">
        <v>1</v>
      </c>
      <c r="U3" s="8">
        <v>4</v>
      </c>
      <c r="V3" s="9">
        <v>177.75</v>
      </c>
    </row>
    <row r="4" spans="1:24" x14ac:dyDescent="0.3">
      <c r="A4" s="1" t="s">
        <v>37</v>
      </c>
      <c r="B4" s="2" t="s">
        <v>80</v>
      </c>
      <c r="C4" s="3">
        <v>45857</v>
      </c>
      <c r="D4" s="4" t="s">
        <v>56</v>
      </c>
      <c r="E4" s="5">
        <v>175</v>
      </c>
      <c r="F4" s="22">
        <v>0</v>
      </c>
      <c r="G4" s="5">
        <v>184</v>
      </c>
      <c r="H4" s="22">
        <v>1</v>
      </c>
      <c r="I4" s="5">
        <v>181.001</v>
      </c>
      <c r="J4" s="22">
        <v>2</v>
      </c>
      <c r="K4" s="5">
        <v>184</v>
      </c>
      <c r="L4" s="22">
        <v>1</v>
      </c>
      <c r="M4" s="5">
        <v>186</v>
      </c>
      <c r="N4" s="22">
        <v>0</v>
      </c>
      <c r="O4" s="5">
        <v>184</v>
      </c>
      <c r="P4" s="22">
        <v>1</v>
      </c>
      <c r="Q4" s="6">
        <v>6</v>
      </c>
      <c r="R4" s="6">
        <v>1094.001</v>
      </c>
      <c r="S4" s="7">
        <v>182.33349999999999</v>
      </c>
      <c r="T4" s="41">
        <v>5</v>
      </c>
      <c r="U4" s="8">
        <v>16</v>
      </c>
      <c r="V4" s="9">
        <v>198.33349999999999</v>
      </c>
    </row>
    <row r="5" spans="1:24" x14ac:dyDescent="0.3">
      <c r="A5" s="1" t="s">
        <v>37</v>
      </c>
      <c r="B5" s="2" t="s">
        <v>80</v>
      </c>
      <c r="C5" s="3">
        <v>45864</v>
      </c>
      <c r="D5" s="4" t="s">
        <v>56</v>
      </c>
      <c r="E5" s="5">
        <v>170</v>
      </c>
      <c r="F5" s="22">
        <v>0</v>
      </c>
      <c r="G5" s="5">
        <v>178</v>
      </c>
      <c r="H5" s="22">
        <v>2</v>
      </c>
      <c r="I5" s="5">
        <v>181</v>
      </c>
      <c r="J5" s="22">
        <v>0</v>
      </c>
      <c r="K5" s="5">
        <v>181</v>
      </c>
      <c r="L5" s="22">
        <v>4</v>
      </c>
      <c r="M5" s="5"/>
      <c r="N5" s="22"/>
      <c r="O5" s="5"/>
      <c r="P5" s="22"/>
      <c r="Q5" s="6">
        <v>4</v>
      </c>
      <c r="R5" s="6">
        <v>710</v>
      </c>
      <c r="S5" s="7">
        <v>177.5</v>
      </c>
      <c r="T5" s="41">
        <v>6</v>
      </c>
      <c r="U5" s="8">
        <v>4</v>
      </c>
      <c r="V5" s="9">
        <v>181.5</v>
      </c>
    </row>
    <row r="6" spans="1:24" x14ac:dyDescent="0.3">
      <c r="A6" s="1" t="s">
        <v>37</v>
      </c>
      <c r="B6" s="2" t="s">
        <v>80</v>
      </c>
      <c r="C6" s="3">
        <v>45885</v>
      </c>
      <c r="D6" s="4" t="s">
        <v>56</v>
      </c>
      <c r="E6" s="5">
        <v>166</v>
      </c>
      <c r="F6" s="22">
        <v>0</v>
      </c>
      <c r="G6" s="5">
        <v>168</v>
      </c>
      <c r="H6" s="22">
        <v>1</v>
      </c>
      <c r="I6" s="5">
        <v>164</v>
      </c>
      <c r="J6" s="22">
        <v>0</v>
      </c>
      <c r="K6" s="5">
        <v>169</v>
      </c>
      <c r="L6" s="22">
        <v>1</v>
      </c>
      <c r="M6" s="5"/>
      <c r="N6" s="22"/>
      <c r="O6" s="5"/>
      <c r="P6" s="22"/>
      <c r="Q6" s="6">
        <v>4</v>
      </c>
      <c r="R6" s="6">
        <v>667</v>
      </c>
      <c r="S6" s="7">
        <v>166.75</v>
      </c>
      <c r="T6" s="41">
        <v>2</v>
      </c>
      <c r="U6" s="8">
        <v>4</v>
      </c>
      <c r="V6" s="9">
        <v>170.75</v>
      </c>
    </row>
    <row r="7" spans="1:24" x14ac:dyDescent="0.3">
      <c r="A7" s="1" t="s">
        <v>37</v>
      </c>
      <c r="B7" s="2" t="s">
        <v>80</v>
      </c>
      <c r="C7" s="3">
        <v>45920</v>
      </c>
      <c r="D7" s="4" t="s">
        <v>56</v>
      </c>
      <c r="E7" s="24">
        <v>164</v>
      </c>
      <c r="F7" s="84">
        <v>0</v>
      </c>
      <c r="G7" s="24">
        <v>168</v>
      </c>
      <c r="H7" s="84">
        <v>0</v>
      </c>
      <c r="I7" s="24">
        <v>160</v>
      </c>
      <c r="J7" s="84">
        <v>0</v>
      </c>
      <c r="K7" s="24">
        <v>170</v>
      </c>
      <c r="L7" s="84">
        <v>0</v>
      </c>
      <c r="M7" s="5"/>
      <c r="N7" s="22"/>
      <c r="O7" s="5"/>
      <c r="P7" s="22"/>
      <c r="Q7" s="6">
        <v>4</v>
      </c>
      <c r="R7" s="6">
        <v>662</v>
      </c>
      <c r="S7" s="7">
        <v>165.5</v>
      </c>
      <c r="T7" s="41">
        <v>0</v>
      </c>
      <c r="U7" s="8">
        <v>4</v>
      </c>
      <c r="V7" s="9">
        <v>169.5</v>
      </c>
    </row>
    <row r="9" spans="1:24" x14ac:dyDescent="0.3">
      <c r="Q9" s="37">
        <f>SUM(Q2:Q8)</f>
        <v>26</v>
      </c>
      <c r="R9" s="37">
        <f>SUM(R2:R8)</f>
        <v>4497.0010000000002</v>
      </c>
      <c r="S9" s="38">
        <f>SUM(R9/Q9)</f>
        <v>172.96157692307693</v>
      </c>
      <c r="T9" s="37">
        <f>SUM(T2:T8)</f>
        <v>14</v>
      </c>
      <c r="U9" s="37">
        <f>SUM(U2:U8)</f>
        <v>41</v>
      </c>
      <c r="V9" s="39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8"/>
  </protectedRanges>
  <conditionalFormatting sqref="M7:O7">
    <cfRule type="cellIs" dxfId="1692" priority="1" operator="greaterThanOrEqual">
      <formula>200</formula>
    </cfRule>
  </conditionalFormatting>
  <conditionalFormatting sqref="E7">
    <cfRule type="cellIs" dxfId="1691" priority="2" operator="greaterThanOrEqual">
      <formula>200</formula>
    </cfRule>
    <cfRule type="top10" dxfId="1690" priority="3" rank="1"/>
  </conditionalFormatting>
  <conditionalFormatting sqref="G7">
    <cfRule type="cellIs" dxfId="1689" priority="4" operator="greaterThanOrEqual">
      <formula>200</formula>
    </cfRule>
    <cfRule type="top10" dxfId="1688" priority="5" rank="1"/>
  </conditionalFormatting>
  <conditionalFormatting sqref="I7">
    <cfRule type="cellIs" dxfId="1687" priority="6" operator="greaterThanOrEqual">
      <formula>200</formula>
    </cfRule>
    <cfRule type="top10" dxfId="1686" priority="7" rank="1"/>
  </conditionalFormatting>
  <conditionalFormatting sqref="K7">
    <cfRule type="cellIs" dxfId="1685" priority="8" operator="greaterThanOrEqual">
      <formula>200</formula>
    </cfRule>
    <cfRule type="top10" dxfId="1684" priority="9" rank="1"/>
  </conditionalFormatting>
  <conditionalFormatting sqref="M7">
    <cfRule type="top10" dxfId="1683" priority="10" rank="1"/>
  </conditionalFormatting>
  <conditionalFormatting sqref="O7">
    <cfRule type="top10" dxfId="1682" priority="11" rank="1"/>
  </conditionalFormatting>
  <hyperlinks>
    <hyperlink ref="X1" location="'Kentucky 2025'!A1" display="Return to Rankings" xr:uid="{30B062A9-2A50-4460-A341-3A007CDAC2B5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8ED5-9C11-457F-B53F-D2A94C77340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154</v>
      </c>
      <c r="C2" s="3">
        <v>45850</v>
      </c>
      <c r="D2" s="4" t="s">
        <v>40</v>
      </c>
      <c r="E2" s="5">
        <v>189</v>
      </c>
      <c r="F2" s="22">
        <v>1</v>
      </c>
      <c r="G2" s="24">
        <v>192</v>
      </c>
      <c r="H2" s="22">
        <v>4</v>
      </c>
      <c r="I2" s="5">
        <v>189</v>
      </c>
      <c r="J2" s="22"/>
      <c r="K2" s="5">
        <v>192</v>
      </c>
      <c r="L2" s="22">
        <v>2</v>
      </c>
      <c r="M2" s="5"/>
      <c r="N2" s="22"/>
      <c r="O2" s="5"/>
      <c r="P2" s="22"/>
      <c r="Q2" s="6">
        <v>4</v>
      </c>
      <c r="R2" s="6">
        <v>762</v>
      </c>
      <c r="S2" s="7">
        <v>190.5</v>
      </c>
      <c r="T2" s="41">
        <v>7</v>
      </c>
      <c r="U2" s="8">
        <v>9</v>
      </c>
      <c r="V2" s="9">
        <v>199.5</v>
      </c>
    </row>
    <row r="3" spans="1:24" x14ac:dyDescent="0.3">
      <c r="A3" s="1" t="s">
        <v>35</v>
      </c>
      <c r="B3" s="2" t="s">
        <v>175</v>
      </c>
      <c r="C3" s="3">
        <v>45879</v>
      </c>
      <c r="D3" s="4" t="s">
        <v>40</v>
      </c>
      <c r="E3" s="5">
        <v>192</v>
      </c>
      <c r="F3" s="22">
        <v>3</v>
      </c>
      <c r="G3" s="24">
        <v>186</v>
      </c>
      <c r="H3" s="22">
        <v>1</v>
      </c>
      <c r="I3" s="5">
        <v>191</v>
      </c>
      <c r="J3" s="22">
        <v>3</v>
      </c>
      <c r="K3" s="5">
        <v>192.001</v>
      </c>
      <c r="L3" s="22"/>
      <c r="M3" s="5">
        <v>191</v>
      </c>
      <c r="N3" s="22"/>
      <c r="O3" s="5">
        <v>194</v>
      </c>
      <c r="P3" s="22">
        <v>3</v>
      </c>
      <c r="Q3" s="6">
        <v>6</v>
      </c>
      <c r="R3" s="6">
        <v>1146.001</v>
      </c>
      <c r="S3" s="7">
        <v>191.00016666666667</v>
      </c>
      <c r="T3" s="41">
        <v>10</v>
      </c>
      <c r="U3" s="8">
        <v>8</v>
      </c>
      <c r="V3" s="9">
        <v>199.00016666666667</v>
      </c>
    </row>
    <row r="5" spans="1:24" x14ac:dyDescent="0.3">
      <c r="Q5" s="37">
        <f>SUM(Q2:Q4)</f>
        <v>10</v>
      </c>
      <c r="R5" s="37">
        <f>SUM(R2:R4)</f>
        <v>1908.001</v>
      </c>
      <c r="S5" s="38">
        <f>SUM(R5/Q5)</f>
        <v>190.80009999999999</v>
      </c>
      <c r="T5" s="37">
        <f>SUM(T2:T4)</f>
        <v>17</v>
      </c>
      <c r="U5" s="37">
        <f>SUM(U2:U4)</f>
        <v>17</v>
      </c>
      <c r="V5" s="39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16"/>
    <protectedRange sqref="D2" name="Range1_1_19"/>
    <protectedRange sqref="T2" name="Range1_3_5_17"/>
  </protectedRanges>
  <hyperlinks>
    <hyperlink ref="X1" location="'Kentucky 2025'!A1" display="Return to Rankings" xr:uid="{91600502-3F53-40AB-8128-2B3BDC5FDFC8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5D5B-CE5F-40B8-AF12-B3C601E5BEB4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75</v>
      </c>
      <c r="C2" s="3">
        <v>45745</v>
      </c>
      <c r="D2" s="4" t="s">
        <v>56</v>
      </c>
      <c r="E2" s="5">
        <v>192</v>
      </c>
      <c r="F2" s="22">
        <v>0</v>
      </c>
      <c r="G2" s="5">
        <v>185</v>
      </c>
      <c r="H2" s="22">
        <v>1</v>
      </c>
      <c r="I2" s="5">
        <v>180</v>
      </c>
      <c r="J2" s="22">
        <v>0</v>
      </c>
      <c r="K2" s="5">
        <v>180</v>
      </c>
      <c r="L2" s="22">
        <v>1</v>
      </c>
      <c r="M2" s="5"/>
      <c r="N2" s="22"/>
      <c r="O2" s="5"/>
      <c r="P2" s="22"/>
      <c r="Q2" s="6">
        <v>4</v>
      </c>
      <c r="R2" s="6">
        <v>737</v>
      </c>
      <c r="S2" s="7">
        <v>184.25</v>
      </c>
      <c r="T2" s="41">
        <v>2</v>
      </c>
      <c r="U2" s="8">
        <v>2</v>
      </c>
      <c r="V2" s="9">
        <v>186.25</v>
      </c>
    </row>
    <row r="3" spans="1:24" x14ac:dyDescent="0.3">
      <c r="A3" s="1" t="s">
        <v>15</v>
      </c>
      <c r="B3" s="2" t="s">
        <v>75</v>
      </c>
      <c r="C3" s="3">
        <v>45829</v>
      </c>
      <c r="D3" s="4" t="s">
        <v>56</v>
      </c>
      <c r="E3" s="5">
        <v>171</v>
      </c>
      <c r="F3" s="22">
        <v>0</v>
      </c>
      <c r="G3" s="5">
        <v>179</v>
      </c>
      <c r="H3" s="22">
        <v>0</v>
      </c>
      <c r="I3" s="5">
        <v>187</v>
      </c>
      <c r="J3" s="22">
        <v>1</v>
      </c>
      <c r="K3" s="5">
        <v>180</v>
      </c>
      <c r="L3" s="22">
        <v>0</v>
      </c>
      <c r="M3" s="5"/>
      <c r="N3" s="22"/>
      <c r="O3" s="5"/>
      <c r="P3" s="22"/>
      <c r="Q3" s="6">
        <v>4</v>
      </c>
      <c r="R3" s="6">
        <v>717</v>
      </c>
      <c r="S3" s="7">
        <v>179.25</v>
      </c>
      <c r="T3" s="41">
        <v>1</v>
      </c>
      <c r="U3" s="8">
        <v>2</v>
      </c>
      <c r="V3" s="9">
        <v>181.25</v>
      </c>
    </row>
    <row r="5" spans="1:24" x14ac:dyDescent="0.3">
      <c r="Q5" s="37">
        <f>SUM(Q2:Q4)</f>
        <v>8</v>
      </c>
      <c r="R5" s="37">
        <f>SUM(R2:R4)</f>
        <v>1454</v>
      </c>
      <c r="S5" s="38">
        <f>SUM(R5/Q5)</f>
        <v>181.75</v>
      </c>
      <c r="T5" s="37">
        <f>SUM(T2:T4)</f>
        <v>3</v>
      </c>
      <c r="U5" s="37">
        <f>SUM(U2:U4)</f>
        <v>4</v>
      </c>
      <c r="V5" s="3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74B12605-4399-4939-AC98-67B9FE36A342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B659-FBC5-4F9A-BEC9-7073FE0E114D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120</v>
      </c>
      <c r="C2" s="3">
        <v>45787</v>
      </c>
      <c r="D2" s="4" t="s">
        <v>40</v>
      </c>
      <c r="E2" s="5">
        <v>186</v>
      </c>
      <c r="F2" s="22"/>
      <c r="G2" s="24">
        <v>183</v>
      </c>
      <c r="H2" s="22"/>
      <c r="I2" s="5">
        <v>186</v>
      </c>
      <c r="J2" s="22"/>
      <c r="K2" s="5">
        <v>185</v>
      </c>
      <c r="L2" s="22"/>
      <c r="M2" s="5"/>
      <c r="N2" s="22"/>
      <c r="O2" s="5"/>
      <c r="P2" s="22"/>
      <c r="Q2" s="6">
        <v>4</v>
      </c>
      <c r="R2" s="6">
        <v>740</v>
      </c>
      <c r="S2" s="7">
        <v>185</v>
      </c>
      <c r="T2" s="41">
        <v>0</v>
      </c>
      <c r="U2" s="8">
        <v>2</v>
      </c>
      <c r="V2" s="9">
        <v>187</v>
      </c>
    </row>
    <row r="3" spans="1:24" ht="15" customHeight="1" x14ac:dyDescent="0.3">
      <c r="A3" s="1" t="s">
        <v>35</v>
      </c>
      <c r="B3" s="2" t="s">
        <v>120</v>
      </c>
      <c r="C3" s="3">
        <v>45801</v>
      </c>
      <c r="D3" s="4" t="s">
        <v>102</v>
      </c>
      <c r="E3" s="5">
        <v>181</v>
      </c>
      <c r="F3" s="22">
        <v>1</v>
      </c>
      <c r="G3" s="24">
        <v>194</v>
      </c>
      <c r="H3" s="22">
        <v>1</v>
      </c>
      <c r="I3" s="5">
        <v>195</v>
      </c>
      <c r="J3" s="22">
        <v>4</v>
      </c>
      <c r="K3" s="5">
        <v>188</v>
      </c>
      <c r="L3" s="22">
        <v>1</v>
      </c>
      <c r="M3" s="5"/>
      <c r="N3" s="22"/>
      <c r="O3" s="5"/>
      <c r="P3" s="22"/>
      <c r="Q3" s="6">
        <v>4</v>
      </c>
      <c r="R3" s="6">
        <v>758</v>
      </c>
      <c r="S3" s="7">
        <v>189.5</v>
      </c>
      <c r="T3" s="41">
        <v>7</v>
      </c>
      <c r="U3" s="8">
        <v>7</v>
      </c>
      <c r="V3" s="9">
        <v>196.5</v>
      </c>
    </row>
    <row r="4" spans="1:24" x14ac:dyDescent="0.3">
      <c r="A4" s="1" t="s">
        <v>35</v>
      </c>
      <c r="B4" s="2" t="s">
        <v>120</v>
      </c>
      <c r="C4" s="3">
        <v>45805</v>
      </c>
      <c r="D4" s="4" t="s">
        <v>70</v>
      </c>
      <c r="E4" s="24">
        <v>189</v>
      </c>
      <c r="F4" s="22">
        <v>2</v>
      </c>
      <c r="G4" s="24">
        <v>183</v>
      </c>
      <c r="H4" s="22">
        <v>1</v>
      </c>
      <c r="I4" s="5">
        <v>191</v>
      </c>
      <c r="J4" s="22">
        <v>1</v>
      </c>
      <c r="K4" s="42">
        <v>180</v>
      </c>
      <c r="L4" s="22">
        <v>1</v>
      </c>
      <c r="M4" s="42"/>
      <c r="N4" s="22"/>
      <c r="O4" s="5"/>
      <c r="P4" s="22"/>
      <c r="Q4" s="6">
        <v>4</v>
      </c>
      <c r="R4" s="6">
        <v>743</v>
      </c>
      <c r="S4" s="7">
        <v>185.75</v>
      </c>
      <c r="T4" s="41">
        <v>5</v>
      </c>
      <c r="U4" s="8">
        <v>8</v>
      </c>
      <c r="V4" s="9">
        <v>193.75</v>
      </c>
    </row>
    <row r="5" spans="1:24" x14ac:dyDescent="0.3">
      <c r="A5" s="1" t="s">
        <v>35</v>
      </c>
      <c r="B5" s="2" t="s">
        <v>120</v>
      </c>
      <c r="C5" s="3">
        <v>45808</v>
      </c>
      <c r="D5" s="4" t="s">
        <v>56</v>
      </c>
      <c r="E5" s="61">
        <v>185</v>
      </c>
      <c r="F5" s="61">
        <v>3</v>
      </c>
      <c r="G5" s="24">
        <v>187</v>
      </c>
      <c r="H5" s="61">
        <v>0</v>
      </c>
      <c r="I5" s="61">
        <v>177</v>
      </c>
      <c r="J5" s="61">
        <v>1</v>
      </c>
      <c r="K5" s="61">
        <v>190</v>
      </c>
      <c r="L5" s="61">
        <v>0</v>
      </c>
      <c r="M5" s="5"/>
      <c r="N5" s="22"/>
      <c r="O5" s="5"/>
      <c r="P5" s="22"/>
      <c r="Q5" s="6">
        <v>4</v>
      </c>
      <c r="R5" s="6">
        <v>739</v>
      </c>
      <c r="S5" s="7">
        <v>184.75</v>
      </c>
      <c r="T5" s="41">
        <v>4</v>
      </c>
      <c r="U5" s="8">
        <v>4</v>
      </c>
      <c r="V5" s="9">
        <v>188.75</v>
      </c>
    </row>
    <row r="6" spans="1:24" x14ac:dyDescent="0.3">
      <c r="A6" s="1" t="s">
        <v>35</v>
      </c>
      <c r="B6" s="2" t="s">
        <v>120</v>
      </c>
      <c r="C6" s="3">
        <v>45809</v>
      </c>
      <c r="D6" s="4" t="s">
        <v>70</v>
      </c>
      <c r="E6" s="5">
        <v>182</v>
      </c>
      <c r="F6" s="22">
        <v>0</v>
      </c>
      <c r="G6" s="24">
        <v>182</v>
      </c>
      <c r="H6" s="22">
        <v>0</v>
      </c>
      <c r="I6" s="5">
        <v>178</v>
      </c>
      <c r="J6" s="22">
        <v>0</v>
      </c>
      <c r="K6" s="5">
        <v>179</v>
      </c>
      <c r="L6" s="22">
        <v>2</v>
      </c>
      <c r="M6" s="5"/>
      <c r="N6" s="22"/>
      <c r="O6" s="5"/>
      <c r="P6" s="22"/>
      <c r="Q6" s="6">
        <v>4</v>
      </c>
      <c r="R6" s="6">
        <v>721</v>
      </c>
      <c r="S6" s="7">
        <v>180.25</v>
      </c>
      <c r="T6" s="41">
        <v>2</v>
      </c>
      <c r="U6" s="8">
        <v>3</v>
      </c>
      <c r="V6" s="9">
        <v>183.25</v>
      </c>
    </row>
    <row r="7" spans="1:24" x14ac:dyDescent="0.3">
      <c r="A7" s="1" t="s">
        <v>35</v>
      </c>
      <c r="B7" s="2" t="s">
        <v>120</v>
      </c>
      <c r="C7" s="3">
        <v>45829</v>
      </c>
      <c r="D7" s="4" t="s">
        <v>56</v>
      </c>
      <c r="E7" s="5">
        <v>180</v>
      </c>
      <c r="F7" s="22">
        <v>1</v>
      </c>
      <c r="G7" s="24">
        <v>171</v>
      </c>
      <c r="H7" s="22">
        <v>0</v>
      </c>
      <c r="I7" s="5">
        <v>180</v>
      </c>
      <c r="J7" s="22">
        <v>0</v>
      </c>
      <c r="K7" s="5">
        <v>178</v>
      </c>
      <c r="L7" s="22">
        <v>0</v>
      </c>
      <c r="M7" s="5"/>
      <c r="N7" s="22"/>
      <c r="O7" s="5"/>
      <c r="P7" s="22"/>
      <c r="Q7" s="6">
        <v>4</v>
      </c>
      <c r="R7" s="6">
        <v>709</v>
      </c>
      <c r="S7" s="7">
        <v>177.25</v>
      </c>
      <c r="T7" s="41">
        <v>1</v>
      </c>
      <c r="U7" s="8">
        <v>2</v>
      </c>
      <c r="V7" s="9">
        <v>179.25</v>
      </c>
    </row>
    <row r="8" spans="1:24" x14ac:dyDescent="0.3">
      <c r="A8" s="1" t="s">
        <v>35</v>
      </c>
      <c r="B8" s="2" t="s">
        <v>120</v>
      </c>
      <c r="C8" s="3">
        <v>45833</v>
      </c>
      <c r="D8" s="4" t="s">
        <v>70</v>
      </c>
      <c r="E8" s="5">
        <v>193.001</v>
      </c>
      <c r="F8" s="22">
        <v>3</v>
      </c>
      <c r="G8" s="24">
        <v>182</v>
      </c>
      <c r="H8" s="22">
        <v>1</v>
      </c>
      <c r="I8" s="5">
        <v>186</v>
      </c>
      <c r="J8" s="22">
        <v>4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741.00099999999998</v>
      </c>
      <c r="S8" s="7">
        <v>185.25024999999999</v>
      </c>
      <c r="T8" s="41">
        <v>8</v>
      </c>
      <c r="U8" s="8">
        <v>6</v>
      </c>
      <c r="V8" s="9">
        <v>191.25024999999999</v>
      </c>
    </row>
    <row r="9" spans="1:24" ht="15" customHeight="1" x14ac:dyDescent="0.3">
      <c r="A9" s="1" t="s">
        <v>35</v>
      </c>
      <c r="B9" s="2" t="s">
        <v>120</v>
      </c>
      <c r="C9" s="3">
        <v>45836</v>
      </c>
      <c r="D9" s="4" t="s">
        <v>102</v>
      </c>
      <c r="E9" s="24">
        <v>185.01</v>
      </c>
      <c r="F9" s="22">
        <v>1</v>
      </c>
      <c r="G9" s="24">
        <v>189</v>
      </c>
      <c r="H9" s="22">
        <v>0</v>
      </c>
      <c r="I9" s="5">
        <v>188</v>
      </c>
      <c r="J9" s="22">
        <v>1</v>
      </c>
      <c r="K9" s="42">
        <v>188</v>
      </c>
      <c r="L9" s="22">
        <v>0</v>
      </c>
      <c r="M9" s="42"/>
      <c r="N9" s="22"/>
      <c r="O9" s="5"/>
      <c r="P9" s="22"/>
      <c r="Q9" s="6">
        <v>4</v>
      </c>
      <c r="R9" s="6">
        <v>750.01</v>
      </c>
      <c r="S9" s="7">
        <v>187.5025</v>
      </c>
      <c r="T9" s="41">
        <v>2</v>
      </c>
      <c r="U9" s="8">
        <v>7</v>
      </c>
      <c r="V9" s="9">
        <v>194.5025</v>
      </c>
    </row>
    <row r="10" spans="1:24" x14ac:dyDescent="0.3">
      <c r="A10" s="1" t="s">
        <v>35</v>
      </c>
      <c r="B10" s="2" t="s">
        <v>120</v>
      </c>
      <c r="C10" s="3">
        <v>45844</v>
      </c>
      <c r="D10" s="4" t="s">
        <v>70</v>
      </c>
      <c r="E10" s="24">
        <v>187.001</v>
      </c>
      <c r="F10" s="22">
        <v>2</v>
      </c>
      <c r="G10" s="24">
        <v>182</v>
      </c>
      <c r="H10" s="22"/>
      <c r="I10" s="5">
        <v>184</v>
      </c>
      <c r="J10" s="22">
        <v>2</v>
      </c>
      <c r="K10" s="42">
        <v>186</v>
      </c>
      <c r="L10" s="22">
        <v>2</v>
      </c>
      <c r="M10" s="42">
        <v>187</v>
      </c>
      <c r="N10" s="22">
        <v>0</v>
      </c>
      <c r="O10" s="5">
        <v>185</v>
      </c>
      <c r="P10" s="22">
        <v>1</v>
      </c>
      <c r="Q10" s="6">
        <v>6</v>
      </c>
      <c r="R10" s="6">
        <v>1111.001</v>
      </c>
      <c r="S10" s="7">
        <v>185.16683333333333</v>
      </c>
      <c r="T10" s="41">
        <v>7</v>
      </c>
      <c r="U10" s="8">
        <v>10</v>
      </c>
      <c r="V10" s="9">
        <v>195.16683333333333</v>
      </c>
    </row>
    <row r="11" spans="1:24" x14ac:dyDescent="0.3">
      <c r="A11" s="1" t="s">
        <v>35</v>
      </c>
      <c r="B11" s="2" t="s">
        <v>120</v>
      </c>
      <c r="C11" s="3">
        <v>45857</v>
      </c>
      <c r="D11" s="4" t="s">
        <v>56</v>
      </c>
      <c r="E11" s="5">
        <v>186</v>
      </c>
      <c r="F11" s="22">
        <v>1</v>
      </c>
      <c r="G11" s="24">
        <v>189</v>
      </c>
      <c r="H11" s="22">
        <v>2</v>
      </c>
      <c r="I11" s="5">
        <v>183</v>
      </c>
      <c r="J11" s="22">
        <v>1</v>
      </c>
      <c r="K11" s="5">
        <v>189</v>
      </c>
      <c r="L11" s="22">
        <v>2</v>
      </c>
      <c r="M11" s="5">
        <v>188</v>
      </c>
      <c r="N11" s="22">
        <v>0</v>
      </c>
      <c r="O11" s="5">
        <v>184</v>
      </c>
      <c r="P11" s="22">
        <v>2</v>
      </c>
      <c r="Q11" s="6">
        <v>6</v>
      </c>
      <c r="R11" s="6">
        <v>1119</v>
      </c>
      <c r="S11" s="7">
        <v>186.5</v>
      </c>
      <c r="T11" s="41">
        <v>8</v>
      </c>
      <c r="U11" s="8">
        <v>12</v>
      </c>
      <c r="V11" s="9">
        <v>198.5</v>
      </c>
    </row>
    <row r="12" spans="1:24" x14ac:dyDescent="0.3">
      <c r="A12" s="1" t="s">
        <v>35</v>
      </c>
      <c r="B12" s="2" t="s">
        <v>120</v>
      </c>
      <c r="C12" s="3">
        <v>45861</v>
      </c>
      <c r="D12" s="4" t="s">
        <v>70</v>
      </c>
      <c r="E12" s="24">
        <v>183</v>
      </c>
      <c r="F12" s="22">
        <v>3</v>
      </c>
      <c r="G12" s="24">
        <v>187</v>
      </c>
      <c r="H12" s="22">
        <v>2</v>
      </c>
      <c r="I12" s="5">
        <v>193</v>
      </c>
      <c r="J12" s="22">
        <v>0</v>
      </c>
      <c r="K12" s="42">
        <v>193</v>
      </c>
      <c r="L12" s="22">
        <v>2</v>
      </c>
      <c r="M12" s="42"/>
      <c r="N12" s="22"/>
      <c r="O12" s="5"/>
      <c r="P12" s="22"/>
      <c r="Q12" s="6">
        <v>4</v>
      </c>
      <c r="R12" s="6">
        <v>756</v>
      </c>
      <c r="S12" s="7">
        <v>189</v>
      </c>
      <c r="T12" s="41">
        <v>7</v>
      </c>
      <c r="U12" s="8">
        <v>4</v>
      </c>
      <c r="V12" s="9">
        <v>193</v>
      </c>
    </row>
    <row r="13" spans="1:24" x14ac:dyDescent="0.3">
      <c r="A13" s="1" t="s">
        <v>35</v>
      </c>
      <c r="B13" s="2" t="s">
        <v>120</v>
      </c>
      <c r="C13" s="3">
        <v>45879</v>
      </c>
      <c r="D13" s="4" t="s">
        <v>40</v>
      </c>
      <c r="E13" s="24">
        <v>189</v>
      </c>
      <c r="F13" s="22"/>
      <c r="G13" s="24">
        <v>192</v>
      </c>
      <c r="H13" s="87">
        <v>2</v>
      </c>
      <c r="I13" s="5">
        <v>185</v>
      </c>
      <c r="J13" s="22"/>
      <c r="K13" s="24">
        <v>190</v>
      </c>
      <c r="L13" s="22"/>
      <c r="M13" s="42">
        <v>190</v>
      </c>
      <c r="N13" s="22">
        <v>2</v>
      </c>
      <c r="O13" s="5">
        <v>187</v>
      </c>
      <c r="P13" s="22">
        <v>1</v>
      </c>
      <c r="Q13" s="6">
        <v>6</v>
      </c>
      <c r="R13" s="6">
        <v>1133</v>
      </c>
      <c r="S13" s="7">
        <v>188.83333333333334</v>
      </c>
      <c r="T13" s="41">
        <v>5</v>
      </c>
      <c r="U13" s="8">
        <v>4</v>
      </c>
      <c r="V13" s="9">
        <v>192.83333333333334</v>
      </c>
    </row>
    <row r="14" spans="1:24" x14ac:dyDescent="0.3">
      <c r="A14" s="1" t="s">
        <v>35</v>
      </c>
      <c r="B14" s="2" t="s">
        <v>120</v>
      </c>
      <c r="C14" s="3">
        <v>45907</v>
      </c>
      <c r="D14" s="4" t="s">
        <v>40</v>
      </c>
      <c r="E14" s="24">
        <v>181</v>
      </c>
      <c r="F14" s="22"/>
      <c r="G14" s="24">
        <v>179</v>
      </c>
      <c r="H14" s="87">
        <v>1</v>
      </c>
      <c r="I14" s="5">
        <v>185</v>
      </c>
      <c r="J14" s="22">
        <v>2</v>
      </c>
      <c r="K14" s="24">
        <v>187</v>
      </c>
      <c r="L14" s="22"/>
      <c r="M14" s="42">
        <v>190</v>
      </c>
      <c r="N14" s="22">
        <v>2</v>
      </c>
      <c r="O14" s="5">
        <v>190</v>
      </c>
      <c r="P14" s="22">
        <v>1</v>
      </c>
      <c r="Q14" s="6">
        <v>6</v>
      </c>
      <c r="R14" s="6">
        <v>1112</v>
      </c>
      <c r="S14" s="7">
        <v>185.33333333333334</v>
      </c>
      <c r="T14" s="41">
        <v>6</v>
      </c>
      <c r="U14" s="8">
        <v>4</v>
      </c>
      <c r="V14" s="9">
        <v>189.33333333333334</v>
      </c>
    </row>
    <row r="15" spans="1:24" x14ac:dyDescent="0.3">
      <c r="A15" s="47" t="s">
        <v>35</v>
      </c>
      <c r="B15" s="2" t="s">
        <v>120</v>
      </c>
      <c r="C15" s="3">
        <v>45927</v>
      </c>
      <c r="D15" s="100" t="s">
        <v>102</v>
      </c>
      <c r="E15" s="5">
        <v>188</v>
      </c>
      <c r="F15" s="22">
        <v>2</v>
      </c>
      <c r="G15" s="24">
        <v>186</v>
      </c>
      <c r="H15" s="22">
        <v>2</v>
      </c>
      <c r="I15" s="5">
        <v>187</v>
      </c>
      <c r="J15" s="22">
        <v>1</v>
      </c>
      <c r="K15" s="5">
        <v>182</v>
      </c>
      <c r="L15" s="22">
        <v>0</v>
      </c>
      <c r="M15" s="5"/>
      <c r="N15" s="22"/>
      <c r="O15" s="5"/>
      <c r="P15" s="22"/>
      <c r="Q15" s="8">
        <v>4</v>
      </c>
      <c r="R15" s="8">
        <v>743</v>
      </c>
      <c r="S15" s="7">
        <v>185.75</v>
      </c>
      <c r="T15" s="41">
        <v>5</v>
      </c>
      <c r="U15" s="8">
        <v>2</v>
      </c>
      <c r="V15" s="7">
        <v>187.75</v>
      </c>
    </row>
    <row r="16" spans="1:24" x14ac:dyDescent="0.3">
      <c r="A16" s="1" t="s">
        <v>35</v>
      </c>
      <c r="B16" s="2" t="s">
        <v>120</v>
      </c>
      <c r="C16" s="3">
        <v>45935</v>
      </c>
      <c r="D16" s="4" t="s">
        <v>70</v>
      </c>
      <c r="E16" s="24">
        <v>177</v>
      </c>
      <c r="F16" s="22">
        <v>2</v>
      </c>
      <c r="G16" s="24">
        <v>181</v>
      </c>
      <c r="H16" s="22">
        <v>1</v>
      </c>
      <c r="I16" s="5">
        <v>191</v>
      </c>
      <c r="J16" s="22">
        <v>1</v>
      </c>
      <c r="K16" s="42">
        <v>185.001</v>
      </c>
      <c r="L16" s="22">
        <v>3</v>
      </c>
      <c r="M16" s="42"/>
      <c r="N16" s="22"/>
      <c r="O16" s="5"/>
      <c r="P16" s="22"/>
      <c r="Q16" s="6">
        <v>4</v>
      </c>
      <c r="R16" s="6">
        <v>734.00099999999998</v>
      </c>
      <c r="S16" s="7">
        <v>183.50024999999999</v>
      </c>
      <c r="T16" s="41">
        <v>7</v>
      </c>
      <c r="U16" s="8">
        <v>6</v>
      </c>
      <c r="V16" s="9">
        <v>189.50024999999999</v>
      </c>
    </row>
    <row r="17" spans="1:22" x14ac:dyDescent="0.3">
      <c r="A17" s="1" t="s">
        <v>35</v>
      </c>
      <c r="B17" s="2" t="s">
        <v>120</v>
      </c>
      <c r="C17" s="3">
        <v>45941</v>
      </c>
      <c r="D17" s="4" t="s">
        <v>40</v>
      </c>
      <c r="E17" s="24">
        <v>181</v>
      </c>
      <c r="F17" s="22">
        <v>0</v>
      </c>
      <c r="G17" s="24">
        <v>178</v>
      </c>
      <c r="H17" s="22">
        <v>2</v>
      </c>
      <c r="I17" s="102">
        <v>194</v>
      </c>
      <c r="J17" s="22">
        <v>4</v>
      </c>
      <c r="K17" s="42">
        <v>187</v>
      </c>
      <c r="L17" s="22">
        <v>1</v>
      </c>
      <c r="M17" s="42">
        <v>187</v>
      </c>
      <c r="N17" s="22">
        <v>1</v>
      </c>
      <c r="O17" s="5">
        <v>188</v>
      </c>
      <c r="P17" s="22">
        <v>1</v>
      </c>
      <c r="Q17" s="6">
        <v>6</v>
      </c>
      <c r="R17" s="6">
        <v>1115</v>
      </c>
      <c r="S17" s="7">
        <v>185.83333333333334</v>
      </c>
      <c r="T17" s="41">
        <v>9</v>
      </c>
      <c r="U17" s="8">
        <v>12</v>
      </c>
      <c r="V17" s="9">
        <v>197.83333333333334</v>
      </c>
    </row>
    <row r="18" spans="1:22" x14ac:dyDescent="0.3">
      <c r="A18" s="1" t="s">
        <v>35</v>
      </c>
      <c r="B18" s="2" t="s">
        <v>120</v>
      </c>
      <c r="C18" s="3">
        <v>45955</v>
      </c>
      <c r="D18" s="4" t="s">
        <v>102</v>
      </c>
      <c r="E18" s="24">
        <v>184</v>
      </c>
      <c r="F18" s="22">
        <v>2</v>
      </c>
      <c r="G18" s="24">
        <v>188</v>
      </c>
      <c r="H18" s="22">
        <v>1</v>
      </c>
      <c r="I18" s="5">
        <v>187</v>
      </c>
      <c r="J18" s="22">
        <v>2</v>
      </c>
      <c r="K18" s="42">
        <v>188</v>
      </c>
      <c r="L18" s="22">
        <v>1</v>
      </c>
      <c r="M18" s="42">
        <v>188</v>
      </c>
      <c r="N18" s="22">
        <v>1</v>
      </c>
      <c r="O18" s="5">
        <v>186</v>
      </c>
      <c r="P18" s="22">
        <v>0</v>
      </c>
      <c r="Q18" s="6">
        <v>6</v>
      </c>
      <c r="R18" s="6">
        <v>1121</v>
      </c>
      <c r="S18" s="7">
        <v>186.83333333333334</v>
      </c>
      <c r="T18" s="41">
        <v>7</v>
      </c>
      <c r="U18" s="8">
        <v>6</v>
      </c>
      <c r="V18" s="9">
        <v>192.83333333333334</v>
      </c>
    </row>
    <row r="19" spans="1:22" x14ac:dyDescent="0.3">
      <c r="A19" s="1" t="s">
        <v>35</v>
      </c>
      <c r="B19" s="2" t="s">
        <v>120</v>
      </c>
      <c r="C19" s="3">
        <v>45963</v>
      </c>
      <c r="D19" s="4" t="s">
        <v>70</v>
      </c>
      <c r="E19" s="24">
        <v>181</v>
      </c>
      <c r="F19" s="22">
        <v>0</v>
      </c>
      <c r="G19" s="24">
        <v>188</v>
      </c>
      <c r="H19" s="22">
        <v>1</v>
      </c>
      <c r="I19" s="5">
        <v>181</v>
      </c>
      <c r="J19" s="22">
        <v>1</v>
      </c>
      <c r="K19" s="42">
        <v>175</v>
      </c>
      <c r="L19" s="22">
        <v>1</v>
      </c>
      <c r="M19" s="42"/>
      <c r="N19" s="22"/>
      <c r="O19" s="5"/>
      <c r="P19" s="22"/>
      <c r="Q19" s="6">
        <v>4</v>
      </c>
      <c r="R19" s="6">
        <v>725</v>
      </c>
      <c r="S19" s="7">
        <v>181.25</v>
      </c>
      <c r="T19" s="41">
        <v>3</v>
      </c>
      <c r="U19" s="8">
        <v>2</v>
      </c>
      <c r="V19" s="9">
        <v>183.25</v>
      </c>
    </row>
    <row r="21" spans="1:22" x14ac:dyDescent="0.3">
      <c r="Q21" s="37">
        <f>SUM(Q2:Q20)</f>
        <v>84</v>
      </c>
      <c r="R21" s="37">
        <f>SUM(R2:R20)</f>
        <v>15570.013000000001</v>
      </c>
      <c r="S21" s="38">
        <f>SUM(R21/Q21)</f>
        <v>185.35729761904764</v>
      </c>
      <c r="T21" s="37">
        <f>SUM(T2:T20)</f>
        <v>93</v>
      </c>
      <c r="U21" s="37">
        <f>SUM(U2:U20)</f>
        <v>101</v>
      </c>
      <c r="V21" s="39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9:C9 E9:P9" name="Range1_5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6"/>
    <protectedRange sqref="E14:P14 C14" name="Range1_10_2"/>
    <protectedRange sqref="D14" name="Range1_1_7_2"/>
    <protectedRange sqref="T14" name="Range1_3_5_6_1"/>
    <protectedRange algorithmName="SHA-512" hashValue="ON39YdpmFHfN9f47KpiRvqrKx0V9+erV1CNkpWzYhW/Qyc6aT8rEyCrvauWSYGZK2ia3o7vd3akF07acHAFpOA==" saltValue="yVW9XmDwTqEnmpSGai0KYg==" spinCount="100000" sqref="E15:P15 B15:C15" name="Range1_10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E16:P16 B16:C16" name="Range1_9"/>
    <protectedRange algorithmName="SHA-512" hashValue="ON39YdpmFHfN9f47KpiRvqrKx0V9+erV1CNkpWzYhW/Qyc6aT8rEyCrvauWSYGZK2ia3o7vd3akF07acHAFpOA==" saltValue="yVW9XmDwTqEnmpSGai0KYg==" spinCount="100000" sqref="D16" name="Range1_1_2"/>
    <protectedRange algorithmName="SHA-512" hashValue="ON39YdpmFHfN9f47KpiRvqrKx0V9+erV1CNkpWzYhW/Qyc6aT8rEyCrvauWSYGZK2ia3o7vd3akF07acHAFpOA==" saltValue="yVW9XmDwTqEnmpSGai0KYg==" spinCount="100000" sqref="T16" name="Range1_3_5_8"/>
    <protectedRange sqref="B17:C17 E17:P17" name="Range1_14_1"/>
    <protectedRange sqref="D17" name="Range1_1_7_1"/>
    <protectedRange sqref="T17" name="Range1_3_5_7_1"/>
    <protectedRange algorithmName="SHA-512" hashValue="ON39YdpmFHfN9f47KpiRvqrKx0V9+erV1CNkpWzYhW/Qyc6aT8rEyCrvauWSYGZK2ia3o7vd3akF07acHAFpOA==" saltValue="yVW9XmDwTqEnmpSGai0KYg==" spinCount="100000" sqref="E18:P18 B18:C18" name="Range1_16"/>
    <protectedRange algorithmName="SHA-512" hashValue="ON39YdpmFHfN9f47KpiRvqrKx0V9+erV1CNkpWzYhW/Qyc6aT8rEyCrvauWSYGZK2ia3o7vd3akF07acHAFpOA==" saltValue="yVW9XmDwTqEnmpSGai0KYg==" spinCount="100000" sqref="D18" name="Range1_1_10"/>
    <protectedRange algorithmName="SHA-512" hashValue="ON39YdpmFHfN9f47KpiRvqrKx0V9+erV1CNkpWzYhW/Qyc6aT8rEyCrvauWSYGZK2ia3o7vd3akF07acHAFpOA==" saltValue="yVW9XmDwTqEnmpSGai0KYg==" spinCount="100000" sqref="T18" name="Range1_3_5_11"/>
    <protectedRange algorithmName="SHA-512" hashValue="ON39YdpmFHfN9f47KpiRvqrKx0V9+erV1CNkpWzYhW/Qyc6aT8rEyCrvauWSYGZK2ia3o7vd3akF07acHAFpOA==" saltValue="yVW9XmDwTqEnmpSGai0KYg==" spinCount="100000" sqref="E19:P19 B19:C19" name="Range1_10_1"/>
    <protectedRange algorithmName="SHA-512" hashValue="ON39YdpmFHfN9f47KpiRvqrKx0V9+erV1CNkpWzYhW/Qyc6aT8rEyCrvauWSYGZK2ia3o7vd3akF07acHAFpOA==" saltValue="yVW9XmDwTqEnmpSGai0KYg==" spinCount="100000" sqref="D19" name="Range1_1_8"/>
    <protectedRange algorithmName="SHA-512" hashValue="ON39YdpmFHfN9f47KpiRvqrKx0V9+erV1CNkpWzYhW/Qyc6aT8rEyCrvauWSYGZK2ia3o7vd3akF07acHAFpOA==" saltValue="yVW9XmDwTqEnmpSGai0KYg==" spinCount="100000" sqref="T19" name="Range1_3_5_9"/>
  </protectedRanges>
  <conditionalFormatting sqref="E14">
    <cfRule type="top10" dxfId="1681" priority="42" rank="1"/>
  </conditionalFormatting>
  <conditionalFormatting sqref="G14">
    <cfRule type="top10" dxfId="1680" priority="41" rank="1"/>
  </conditionalFormatting>
  <conditionalFormatting sqref="I14">
    <cfRule type="top10" dxfId="1679" priority="40" rank="1"/>
  </conditionalFormatting>
  <conditionalFormatting sqref="K14">
    <cfRule type="top10" dxfId="1678" priority="39" rank="1"/>
  </conditionalFormatting>
  <conditionalFormatting sqref="M14">
    <cfRule type="top10" dxfId="1677" priority="38" rank="1"/>
  </conditionalFormatting>
  <conditionalFormatting sqref="O14">
    <cfRule type="top10" dxfId="1676" priority="37" rank="1"/>
  </conditionalFormatting>
  <conditionalFormatting sqref="E14:P14">
    <cfRule type="cellIs" dxfId="1675" priority="36" operator="greaterThanOrEqual">
      <formula>200</formula>
    </cfRule>
  </conditionalFormatting>
  <conditionalFormatting sqref="E15">
    <cfRule type="top10" dxfId="1674" priority="35" rank="1"/>
  </conditionalFormatting>
  <conditionalFormatting sqref="G15">
    <cfRule type="top10" dxfId="1673" priority="34" rank="1"/>
  </conditionalFormatting>
  <conditionalFormatting sqref="I15">
    <cfRule type="top10" dxfId="1672" priority="33" rank="1"/>
  </conditionalFormatting>
  <conditionalFormatting sqref="K15">
    <cfRule type="top10" dxfId="1671" priority="32" rank="1"/>
  </conditionalFormatting>
  <conditionalFormatting sqref="M15">
    <cfRule type="top10" dxfId="1670" priority="31" rank="1"/>
  </conditionalFormatting>
  <conditionalFormatting sqref="O15">
    <cfRule type="top10" dxfId="1669" priority="30" rank="1"/>
  </conditionalFormatting>
  <conditionalFormatting sqref="E15:P15">
    <cfRule type="cellIs" dxfId="1668" priority="29" operator="greaterThanOrEqual">
      <formula>200</formula>
    </cfRule>
  </conditionalFormatting>
  <conditionalFormatting sqref="E16">
    <cfRule type="top10" dxfId="1667" priority="28" rank="1"/>
  </conditionalFormatting>
  <conditionalFormatting sqref="G16">
    <cfRule type="top10" dxfId="1666" priority="27" rank="1"/>
  </conditionalFormatting>
  <conditionalFormatting sqref="I16">
    <cfRule type="top10" dxfId="1665" priority="26" rank="1"/>
  </conditionalFormatting>
  <conditionalFormatting sqref="K16">
    <cfRule type="top10" dxfId="1664" priority="25" rank="1"/>
  </conditionalFormatting>
  <conditionalFormatting sqref="M16">
    <cfRule type="top10" dxfId="1663" priority="24" rank="1"/>
  </conditionalFormatting>
  <conditionalFormatting sqref="O16">
    <cfRule type="top10" dxfId="1662" priority="23" rank="1"/>
  </conditionalFormatting>
  <conditionalFormatting sqref="E16:P16">
    <cfRule type="cellIs" dxfId="1661" priority="22" operator="greaterThanOrEqual">
      <formula>200</formula>
    </cfRule>
  </conditionalFormatting>
  <conditionalFormatting sqref="E17">
    <cfRule type="top10" dxfId="1660" priority="21" rank="1"/>
  </conditionalFormatting>
  <conditionalFormatting sqref="G17">
    <cfRule type="top10" dxfId="1659" priority="20" rank="1"/>
  </conditionalFormatting>
  <conditionalFormatting sqref="I17">
    <cfRule type="top10" dxfId="1658" priority="19" rank="1"/>
  </conditionalFormatting>
  <conditionalFormatting sqref="K17">
    <cfRule type="top10" dxfId="1657" priority="18" rank="1"/>
  </conditionalFormatting>
  <conditionalFormatting sqref="M17">
    <cfRule type="top10" dxfId="1656" priority="17" rank="1"/>
  </conditionalFormatting>
  <conditionalFormatting sqref="O17">
    <cfRule type="top10" dxfId="1655" priority="16" rank="1"/>
  </conditionalFormatting>
  <conditionalFormatting sqref="E17:P17">
    <cfRule type="top10" dxfId="1654" priority="15" stopIfTrue="1" rank="10"/>
  </conditionalFormatting>
  <conditionalFormatting sqref="E18">
    <cfRule type="top10" dxfId="1653" priority="14" rank="1"/>
  </conditionalFormatting>
  <conditionalFormatting sqref="G18">
    <cfRule type="top10" dxfId="1652" priority="13" rank="1"/>
  </conditionalFormatting>
  <conditionalFormatting sqref="I18">
    <cfRule type="top10" dxfId="1651" priority="12" rank="1"/>
  </conditionalFormatting>
  <conditionalFormatting sqref="K18">
    <cfRule type="top10" dxfId="1650" priority="11" rank="1"/>
  </conditionalFormatting>
  <conditionalFormatting sqref="M18">
    <cfRule type="top10" dxfId="1649" priority="10" rank="1"/>
  </conditionalFormatting>
  <conditionalFormatting sqref="O18">
    <cfRule type="top10" dxfId="1648" priority="9" rank="1"/>
  </conditionalFormatting>
  <conditionalFormatting sqref="E18:P18">
    <cfRule type="cellIs" dxfId="1647" priority="8" operator="greaterThanOrEqual">
      <formula>200</formula>
    </cfRule>
  </conditionalFormatting>
  <conditionalFormatting sqref="E19">
    <cfRule type="top10" dxfId="1646" priority="7" rank="1"/>
  </conditionalFormatting>
  <conditionalFormatting sqref="G19">
    <cfRule type="top10" dxfId="1645" priority="6" rank="1"/>
  </conditionalFormatting>
  <conditionalFormatting sqref="I19">
    <cfRule type="top10" dxfId="1644" priority="5" rank="1"/>
  </conditionalFormatting>
  <conditionalFormatting sqref="K19">
    <cfRule type="top10" dxfId="1643" priority="4" rank="1"/>
  </conditionalFormatting>
  <conditionalFormatting sqref="M19">
    <cfRule type="top10" dxfId="1642" priority="3" rank="1"/>
  </conditionalFormatting>
  <conditionalFormatting sqref="O19">
    <cfRule type="top10" dxfId="1641" priority="2" rank="1"/>
  </conditionalFormatting>
  <conditionalFormatting sqref="E19:P19">
    <cfRule type="cellIs" dxfId="1640" priority="1" operator="greaterThanOrEqual">
      <formula>200</formula>
    </cfRule>
  </conditionalFormatting>
  <hyperlinks>
    <hyperlink ref="X1" location="'Kentucky 2025'!A1" display="Return to Rankings" xr:uid="{95B66CFF-A713-4A37-B9CD-4E5BA7B589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4085C0-B6C0-4A68-95C0-873E89CE716C}">
          <x14:formula1>
            <xm:f>'C:\Users\jmfg1\Downloads\[ABRA Club Tournament 10252025 Mt. Sterling Ky. 40353.xlsm]DATA'!#REF!</xm:f>
          </x14:formula1>
          <xm:sqref>B18</xm:sqref>
        </x14:dataValidation>
        <x14:dataValidation type="list" allowBlank="1" showInputMessage="1" showErrorMessage="1" xr:uid="{B4B8EC46-B59E-4F18-9A2F-042669A284A6}">
          <x14:formula1>
            <xm:f>'C:\Users\jmfg1\Downloads\[ABRA Club Tournament 10252025 Mt. Sterling Ky. 40353.xlsm]DATA'!#REF!</xm:f>
          </x14:formula1>
          <xm:sqref>D18</xm:sqref>
        </x14:dataValidation>
        <x14:dataValidation type="list" allowBlank="1" showInputMessage="1" showErrorMessage="1" xr:uid="{3E7C74F2-C048-4A06-A197-E43D14B99C56}">
          <x14:formula1>
            <xm:f>'[11-2-25-ABRA Wilmore KY Results.xlsm]DATA'!#REF!</xm:f>
          </x14:formula1>
          <xm:sqref>D19 B19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0140-0E9D-4C23-94B1-81279480597A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125</v>
      </c>
      <c r="C2" s="3">
        <v>45791</v>
      </c>
      <c r="D2" s="4" t="s">
        <v>88</v>
      </c>
      <c r="E2" s="24">
        <v>188</v>
      </c>
      <c r="F2" s="22">
        <v>2</v>
      </c>
      <c r="G2" s="24">
        <v>184</v>
      </c>
      <c r="H2" s="22">
        <v>3</v>
      </c>
      <c r="I2" s="5">
        <v>183</v>
      </c>
      <c r="J2" s="22">
        <v>0</v>
      </c>
      <c r="K2" s="42"/>
      <c r="L2" s="22"/>
      <c r="M2" s="42"/>
      <c r="N2" s="22"/>
      <c r="O2" s="5"/>
      <c r="P2" s="22"/>
      <c r="Q2" s="6">
        <v>3</v>
      </c>
      <c r="R2" s="6">
        <v>555</v>
      </c>
      <c r="S2" s="7">
        <v>185</v>
      </c>
      <c r="T2" s="41">
        <v>5</v>
      </c>
      <c r="U2" s="8">
        <v>5</v>
      </c>
      <c r="V2" s="9">
        <v>190</v>
      </c>
    </row>
    <row r="3" spans="1:24" x14ac:dyDescent="0.3">
      <c r="A3" s="1" t="s">
        <v>35</v>
      </c>
      <c r="B3" s="2" t="s">
        <v>125</v>
      </c>
      <c r="C3" s="3">
        <v>45847</v>
      </c>
      <c r="D3" s="4" t="s">
        <v>88</v>
      </c>
      <c r="E3" s="5">
        <v>181</v>
      </c>
      <c r="F3" s="22">
        <v>1</v>
      </c>
      <c r="G3" s="24">
        <v>181</v>
      </c>
      <c r="H3" s="22">
        <v>2</v>
      </c>
      <c r="I3" s="5">
        <v>173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535</v>
      </c>
      <c r="S3" s="7">
        <v>178.33333333333334</v>
      </c>
      <c r="T3" s="41">
        <v>3</v>
      </c>
      <c r="U3" s="8">
        <v>4</v>
      </c>
      <c r="V3" s="9">
        <v>182.33333333333334</v>
      </c>
    </row>
    <row r="4" spans="1:24" x14ac:dyDescent="0.3">
      <c r="A4" s="1" t="s">
        <v>35</v>
      </c>
      <c r="B4" s="2" t="s">
        <v>125</v>
      </c>
      <c r="C4" s="3">
        <v>45882</v>
      </c>
      <c r="D4" s="4" t="s">
        <v>88</v>
      </c>
      <c r="E4" s="24">
        <v>187</v>
      </c>
      <c r="F4" s="22">
        <v>0</v>
      </c>
      <c r="G4" s="24">
        <v>187</v>
      </c>
      <c r="H4" s="22">
        <v>1</v>
      </c>
      <c r="I4" s="5">
        <v>190</v>
      </c>
      <c r="J4" s="22">
        <v>0</v>
      </c>
      <c r="K4" s="42"/>
      <c r="L4" s="22"/>
      <c r="M4" s="42"/>
      <c r="N4" s="22"/>
      <c r="O4" s="5"/>
      <c r="P4" s="22"/>
      <c r="Q4" s="6">
        <v>3</v>
      </c>
      <c r="R4" s="6">
        <v>564</v>
      </c>
      <c r="S4" s="7">
        <v>188</v>
      </c>
      <c r="T4" s="41">
        <v>1</v>
      </c>
      <c r="U4" s="8">
        <v>7</v>
      </c>
      <c r="V4" s="9">
        <v>195</v>
      </c>
    </row>
    <row r="5" spans="1:24" x14ac:dyDescent="0.3">
      <c r="A5" s="1" t="s">
        <v>35</v>
      </c>
      <c r="B5" s="2" t="s">
        <v>125</v>
      </c>
      <c r="C5" s="3">
        <v>45885</v>
      </c>
      <c r="D5" s="4" t="s">
        <v>56</v>
      </c>
      <c r="E5" s="5">
        <v>189</v>
      </c>
      <c r="F5" s="22">
        <v>2</v>
      </c>
      <c r="G5" s="24">
        <v>182</v>
      </c>
      <c r="H5" s="22">
        <v>0</v>
      </c>
      <c r="I5" s="5">
        <v>185</v>
      </c>
      <c r="J5" s="22">
        <v>1</v>
      </c>
      <c r="K5" s="5">
        <v>191</v>
      </c>
      <c r="L5" s="22">
        <v>4</v>
      </c>
      <c r="M5" s="5"/>
      <c r="N5" s="22"/>
      <c r="O5" s="5"/>
      <c r="P5" s="22"/>
      <c r="Q5" s="6">
        <v>4</v>
      </c>
      <c r="R5" s="6">
        <v>747</v>
      </c>
      <c r="S5" s="7">
        <v>186.75</v>
      </c>
      <c r="T5" s="41">
        <v>7</v>
      </c>
      <c r="U5" s="8">
        <v>2</v>
      </c>
      <c r="V5" s="9">
        <v>188.75</v>
      </c>
    </row>
    <row r="6" spans="1:24" x14ac:dyDescent="0.3">
      <c r="A6" s="1" t="s">
        <v>35</v>
      </c>
      <c r="B6" s="2" t="s">
        <v>125</v>
      </c>
      <c r="C6" s="3">
        <v>45910</v>
      </c>
      <c r="D6" s="4" t="s">
        <v>88</v>
      </c>
      <c r="E6" s="5">
        <v>190</v>
      </c>
      <c r="F6" s="22">
        <v>0</v>
      </c>
      <c r="G6" s="24">
        <v>192</v>
      </c>
      <c r="H6" s="22">
        <v>1</v>
      </c>
      <c r="I6" s="5">
        <v>183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565</v>
      </c>
      <c r="S6" s="7">
        <v>188.33</v>
      </c>
      <c r="T6" s="41">
        <v>1</v>
      </c>
      <c r="U6" s="8">
        <v>6</v>
      </c>
      <c r="V6" s="9">
        <v>194.33</v>
      </c>
    </row>
    <row r="7" spans="1:24" x14ac:dyDescent="0.3">
      <c r="A7" s="1" t="s">
        <v>35</v>
      </c>
      <c r="B7" s="2" t="s">
        <v>125</v>
      </c>
      <c r="C7" s="3">
        <v>45920</v>
      </c>
      <c r="D7" s="4" t="s">
        <v>56</v>
      </c>
      <c r="E7" s="24">
        <v>192</v>
      </c>
      <c r="F7" s="61">
        <v>4</v>
      </c>
      <c r="G7" s="24">
        <v>182</v>
      </c>
      <c r="H7" s="61">
        <v>1</v>
      </c>
      <c r="I7" s="61">
        <v>175</v>
      </c>
      <c r="J7" s="61">
        <v>0</v>
      </c>
      <c r="K7" s="24">
        <v>179</v>
      </c>
      <c r="L7" s="61">
        <v>0</v>
      </c>
      <c r="M7" s="42"/>
      <c r="N7" s="22"/>
      <c r="O7" s="5"/>
      <c r="P7" s="22"/>
      <c r="Q7" s="6">
        <v>4</v>
      </c>
      <c r="R7" s="6">
        <v>728</v>
      </c>
      <c r="S7" s="7">
        <v>182</v>
      </c>
      <c r="T7" s="41">
        <v>5</v>
      </c>
      <c r="U7" s="8">
        <v>4</v>
      </c>
      <c r="V7" s="9">
        <v>186</v>
      </c>
    </row>
    <row r="8" spans="1:24" x14ac:dyDescent="0.3">
      <c r="A8" s="1" t="s">
        <v>35</v>
      </c>
      <c r="B8" s="2" t="s">
        <v>125</v>
      </c>
      <c r="C8" s="3">
        <v>45938</v>
      </c>
      <c r="D8" s="4" t="s">
        <v>88</v>
      </c>
      <c r="E8" s="5">
        <v>189</v>
      </c>
      <c r="F8" s="22">
        <v>1</v>
      </c>
      <c r="G8" s="24">
        <v>183</v>
      </c>
      <c r="H8" s="22">
        <v>1</v>
      </c>
      <c r="I8" s="5">
        <v>179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551</v>
      </c>
      <c r="S8" s="7">
        <v>183.66666666666666</v>
      </c>
      <c r="T8" s="41">
        <v>4</v>
      </c>
      <c r="U8" s="8">
        <v>6</v>
      </c>
      <c r="V8" s="9">
        <v>189.66666666666666</v>
      </c>
    </row>
    <row r="9" spans="1:24" x14ac:dyDescent="0.3">
      <c r="A9" s="1" t="s">
        <v>35</v>
      </c>
      <c r="B9" s="2" t="s">
        <v>125</v>
      </c>
      <c r="C9" s="3">
        <v>45948</v>
      </c>
      <c r="D9" s="4" t="s">
        <v>56</v>
      </c>
      <c r="E9" s="24">
        <v>182</v>
      </c>
      <c r="F9" s="61">
        <v>1</v>
      </c>
      <c r="G9" s="24">
        <v>183</v>
      </c>
      <c r="H9" s="61">
        <v>0</v>
      </c>
      <c r="I9" s="61">
        <v>182</v>
      </c>
      <c r="J9" s="61">
        <v>0</v>
      </c>
      <c r="K9" s="24">
        <v>189</v>
      </c>
      <c r="L9" s="61">
        <v>0</v>
      </c>
      <c r="M9" s="42"/>
      <c r="N9" s="22"/>
      <c r="O9" s="5"/>
      <c r="P9" s="22"/>
      <c r="Q9" s="6">
        <v>4</v>
      </c>
      <c r="R9" s="6">
        <v>736</v>
      </c>
      <c r="S9" s="7">
        <v>184</v>
      </c>
      <c r="T9" s="41">
        <v>1</v>
      </c>
      <c r="U9" s="8">
        <v>2</v>
      </c>
      <c r="V9" s="9">
        <v>186</v>
      </c>
    </row>
    <row r="11" spans="1:24" x14ac:dyDescent="0.3">
      <c r="Q11" s="37">
        <f>SUM(Q2:Q10)</f>
        <v>27</v>
      </c>
      <c r="R11" s="37">
        <f>SUM(R2:R10)</f>
        <v>4981</v>
      </c>
      <c r="S11" s="38">
        <f>SUM(R11/Q11)</f>
        <v>184.4814814814815</v>
      </c>
      <c r="T11" s="37">
        <f>SUM(T2:T10)</f>
        <v>27</v>
      </c>
      <c r="U11" s="37">
        <f>SUM(U2:U10)</f>
        <v>36</v>
      </c>
      <c r="V11" s="39">
        <f>SUM(S11+U11)</f>
        <v>220.4814814814815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14_1_1"/>
    <protectedRange algorithmName="SHA-512" hashValue="ON39YdpmFHfN9f47KpiRvqrKx0V9+erV1CNkpWzYhW/Qyc6aT8rEyCrvauWSYGZK2ia3o7vd3akF07acHAFpOA==" saltValue="yVW9XmDwTqEnmpSGai0KYg==" spinCount="100000" sqref="D6" name="Range1_1_7_3_1"/>
    <protectedRange algorithmName="SHA-512" hashValue="ON39YdpmFHfN9f47KpiRvqrKx0V9+erV1CNkpWzYhW/Qyc6aT8rEyCrvauWSYGZK2ia3o7vd3akF07acHAFpOA==" saltValue="yVW9XmDwTqEnmpSGai0KYg==" spinCount="100000" sqref="T6" name="Range1_3_5_7_3_1"/>
    <protectedRange algorithmName="SHA-512" hashValue="ON39YdpmFHfN9f47KpiRvqrKx0V9+erV1CNkpWzYhW/Qyc6aT8rEyCrvauWSYGZK2ia3o7vd3akF07acHAFpOA==" saltValue="yVW9XmDwTqEnmpSGai0KYg==" spinCount="100000" sqref="E7:P7 B7:C7" name="Range1_14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14"/>
    <protectedRange algorithmName="SHA-512" hashValue="ON39YdpmFHfN9f47KpiRvqrKx0V9+erV1CNkpWzYhW/Qyc6aT8rEyCrvauWSYGZK2ia3o7vd3akF07acHAFpOA==" saltValue="yVW9XmDwTqEnmpSGai0KYg==" spinCount="100000" sqref="D8" name="Range1_1_7"/>
    <protectedRange algorithmName="SHA-512" hashValue="ON39YdpmFHfN9f47KpiRvqrKx0V9+erV1CNkpWzYhW/Qyc6aT8rEyCrvauWSYGZK2ia3o7vd3akF07acHAFpOA==" saltValue="yVW9XmDwTqEnmpSGai0KYg==" spinCount="100000" sqref="T8" name="Range1_3_5_7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</protectedRanges>
  <conditionalFormatting sqref="E6:P6">
    <cfRule type="cellIs" dxfId="1639" priority="22" operator="greaterThanOrEqual">
      <formula>200</formula>
    </cfRule>
  </conditionalFormatting>
  <conditionalFormatting sqref="E6">
    <cfRule type="top10" dxfId="1638" priority="23" rank="1"/>
  </conditionalFormatting>
  <conditionalFormatting sqref="G6">
    <cfRule type="top10" dxfId="1637" priority="24" rank="1"/>
  </conditionalFormatting>
  <conditionalFormatting sqref="I6">
    <cfRule type="top10" dxfId="1636" priority="25" rank="1"/>
  </conditionalFormatting>
  <conditionalFormatting sqref="K6">
    <cfRule type="top10" dxfId="1635" priority="26" rank="1"/>
  </conditionalFormatting>
  <conditionalFormatting sqref="M6">
    <cfRule type="top10" dxfId="1634" priority="27" rank="1"/>
  </conditionalFormatting>
  <conditionalFormatting sqref="O6">
    <cfRule type="top10" dxfId="1633" priority="28" rank="1"/>
  </conditionalFormatting>
  <conditionalFormatting sqref="E7">
    <cfRule type="top10" dxfId="1632" priority="16" rank="1"/>
  </conditionalFormatting>
  <conditionalFormatting sqref="E7:P7">
    <cfRule type="cellIs" dxfId="1631" priority="15" operator="greaterThanOrEqual">
      <formula>200</formula>
    </cfRule>
  </conditionalFormatting>
  <conditionalFormatting sqref="G7">
    <cfRule type="top10" dxfId="1630" priority="17" rank="1"/>
  </conditionalFormatting>
  <conditionalFormatting sqref="I7">
    <cfRule type="top10" dxfId="1629" priority="18" rank="1"/>
  </conditionalFormatting>
  <conditionalFormatting sqref="K7">
    <cfRule type="top10" dxfId="1628" priority="19" rank="1"/>
  </conditionalFormatting>
  <conditionalFormatting sqref="M7">
    <cfRule type="top10" dxfId="1627" priority="20" rank="1"/>
  </conditionalFormatting>
  <conditionalFormatting sqref="O7">
    <cfRule type="top10" dxfId="1626" priority="21" rank="1"/>
  </conditionalFormatting>
  <conditionalFormatting sqref="E8">
    <cfRule type="top10" dxfId="1625" priority="9" rank="1"/>
  </conditionalFormatting>
  <conditionalFormatting sqref="E8:P8">
    <cfRule type="cellIs" dxfId="1624" priority="8" operator="greaterThanOrEqual">
      <formula>200</formula>
    </cfRule>
  </conditionalFormatting>
  <conditionalFormatting sqref="G8">
    <cfRule type="top10" dxfId="1623" priority="10" rank="1"/>
  </conditionalFormatting>
  <conditionalFormatting sqref="I8">
    <cfRule type="top10" dxfId="1622" priority="11" rank="1"/>
  </conditionalFormatting>
  <conditionalFormatting sqref="K8">
    <cfRule type="top10" dxfId="1621" priority="12" rank="1"/>
  </conditionalFormatting>
  <conditionalFormatting sqref="M8">
    <cfRule type="top10" dxfId="1620" priority="13" rank="1"/>
  </conditionalFormatting>
  <conditionalFormatting sqref="O8">
    <cfRule type="top10" dxfId="1619" priority="14" rank="1"/>
  </conditionalFormatting>
  <conditionalFormatting sqref="E9">
    <cfRule type="top10" dxfId="1618" priority="2" rank="1"/>
  </conditionalFormatting>
  <conditionalFormatting sqref="E9:P9">
    <cfRule type="cellIs" dxfId="1617" priority="1" operator="greaterThanOrEqual">
      <formula>200</formula>
    </cfRule>
  </conditionalFormatting>
  <conditionalFormatting sqref="G9">
    <cfRule type="top10" dxfId="1616" priority="3" rank="1"/>
  </conditionalFormatting>
  <conditionalFormatting sqref="I9">
    <cfRule type="top10" dxfId="1615" priority="4" rank="1"/>
  </conditionalFormatting>
  <conditionalFormatting sqref="K9">
    <cfRule type="top10" dxfId="1614" priority="5" rank="1"/>
  </conditionalFormatting>
  <conditionalFormatting sqref="M9">
    <cfRule type="top10" dxfId="1613" priority="6" rank="1"/>
  </conditionalFormatting>
  <conditionalFormatting sqref="O9">
    <cfRule type="top10" dxfId="1612" priority="7" rank="1"/>
  </conditionalFormatting>
  <hyperlinks>
    <hyperlink ref="X1" location="'Kentucky 2025'!A1" display="Return to Rankings" xr:uid="{BE948CE5-6B8A-4EF4-A956-F3A0B694341A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DCD7-F6CA-4443-92DC-32E6199E071D}">
  <dimension ref="A1:X24"/>
  <sheetViews>
    <sheetView workbookViewId="0">
      <selection activeCell="A22" sqref="A22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101</v>
      </c>
      <c r="C2" s="3">
        <v>45770</v>
      </c>
      <c r="D2" s="4" t="s">
        <v>70</v>
      </c>
      <c r="E2" s="24">
        <v>186</v>
      </c>
      <c r="F2" s="22">
        <v>1</v>
      </c>
      <c r="G2" s="24">
        <v>190</v>
      </c>
      <c r="H2" s="22">
        <v>0</v>
      </c>
      <c r="I2" s="5">
        <v>182</v>
      </c>
      <c r="J2" s="22">
        <v>0</v>
      </c>
      <c r="K2" s="42">
        <v>186</v>
      </c>
      <c r="L2" s="22">
        <v>1</v>
      </c>
      <c r="M2" s="42"/>
      <c r="N2" s="22"/>
      <c r="O2" s="5"/>
      <c r="P2" s="22"/>
      <c r="Q2" s="6">
        <v>4</v>
      </c>
      <c r="R2" s="6">
        <v>744</v>
      </c>
      <c r="S2" s="7">
        <v>186</v>
      </c>
      <c r="T2" s="41">
        <v>2</v>
      </c>
      <c r="U2" s="8">
        <v>5</v>
      </c>
      <c r="V2" s="9">
        <v>191</v>
      </c>
    </row>
    <row r="3" spans="1:24" ht="15" customHeight="1" x14ac:dyDescent="0.3">
      <c r="A3" s="56" t="s">
        <v>35</v>
      </c>
      <c r="B3" s="57" t="s">
        <v>101</v>
      </c>
      <c r="C3" s="58">
        <v>45773</v>
      </c>
      <c r="D3" s="59" t="s">
        <v>102</v>
      </c>
      <c r="E3" s="24">
        <v>179</v>
      </c>
      <c r="F3" s="60">
        <v>2</v>
      </c>
      <c r="G3" s="24">
        <v>190</v>
      </c>
      <c r="H3" s="60">
        <v>0</v>
      </c>
      <c r="I3" s="61">
        <v>183</v>
      </c>
      <c r="J3" s="60">
        <v>1</v>
      </c>
      <c r="K3" s="24">
        <v>184</v>
      </c>
      <c r="L3" s="60">
        <v>0</v>
      </c>
      <c r="M3" s="24"/>
      <c r="N3" s="60"/>
      <c r="O3" s="61"/>
      <c r="P3" s="60"/>
      <c r="Q3" s="62">
        <v>4</v>
      </c>
      <c r="R3" s="62">
        <v>736</v>
      </c>
      <c r="S3" s="63">
        <v>184</v>
      </c>
      <c r="T3" s="23">
        <v>3</v>
      </c>
      <c r="U3" s="64">
        <v>2</v>
      </c>
      <c r="V3" s="65">
        <v>186</v>
      </c>
    </row>
    <row r="4" spans="1:24" x14ac:dyDescent="0.3">
      <c r="A4" s="1" t="s">
        <v>35</v>
      </c>
      <c r="B4" s="2" t="s">
        <v>101</v>
      </c>
      <c r="C4" s="3">
        <v>45777</v>
      </c>
      <c r="D4" s="4" t="s">
        <v>40</v>
      </c>
      <c r="E4" s="24">
        <v>187</v>
      </c>
      <c r="F4" s="22"/>
      <c r="G4" s="24">
        <v>189</v>
      </c>
      <c r="H4" s="22"/>
      <c r="I4" s="5">
        <v>185</v>
      </c>
      <c r="J4" s="22"/>
      <c r="K4" s="42">
        <v>189</v>
      </c>
      <c r="L4" s="22">
        <v>2</v>
      </c>
      <c r="M4" s="42"/>
      <c r="N4" s="22"/>
      <c r="O4" s="5"/>
      <c r="P4" s="22"/>
      <c r="Q4" s="6">
        <v>4</v>
      </c>
      <c r="R4" s="6">
        <v>750</v>
      </c>
      <c r="S4" s="7">
        <v>187.5</v>
      </c>
      <c r="T4" s="41">
        <v>2</v>
      </c>
      <c r="U4" s="8">
        <v>2</v>
      </c>
      <c r="V4" s="9">
        <v>189.5</v>
      </c>
    </row>
    <row r="5" spans="1:24" x14ac:dyDescent="0.3">
      <c r="A5" s="1" t="s">
        <v>35</v>
      </c>
      <c r="B5" s="2" t="s">
        <v>101</v>
      </c>
      <c r="C5" s="3">
        <v>45781</v>
      </c>
      <c r="D5" s="4" t="s">
        <v>70</v>
      </c>
      <c r="E5" s="24">
        <v>184</v>
      </c>
      <c r="F5" s="22">
        <v>1</v>
      </c>
      <c r="G5" s="24">
        <v>181</v>
      </c>
      <c r="H5" s="22">
        <v>1</v>
      </c>
      <c r="I5" s="5">
        <v>173</v>
      </c>
      <c r="J5" s="22">
        <v>0</v>
      </c>
      <c r="K5" s="42">
        <v>185</v>
      </c>
      <c r="L5" s="22">
        <v>1</v>
      </c>
      <c r="M5" s="42"/>
      <c r="N5" s="22"/>
      <c r="O5" s="5"/>
      <c r="P5" s="22"/>
      <c r="Q5" s="6">
        <v>4</v>
      </c>
      <c r="R5" s="6">
        <v>723</v>
      </c>
      <c r="S5" s="7">
        <v>180.75</v>
      </c>
      <c r="T5" s="41">
        <v>3</v>
      </c>
      <c r="U5" s="8">
        <v>4</v>
      </c>
      <c r="V5" s="9">
        <v>184.75</v>
      </c>
    </row>
    <row r="6" spans="1:24" x14ac:dyDescent="0.3">
      <c r="A6" s="1" t="s">
        <v>35</v>
      </c>
      <c r="B6" s="2" t="s">
        <v>101</v>
      </c>
      <c r="C6" s="3">
        <v>45787</v>
      </c>
      <c r="D6" s="4" t="s">
        <v>40</v>
      </c>
      <c r="E6" s="24">
        <v>189</v>
      </c>
      <c r="F6" s="22">
        <v>3</v>
      </c>
      <c r="G6" s="24">
        <v>185</v>
      </c>
      <c r="H6" s="22"/>
      <c r="I6" s="5">
        <v>193</v>
      </c>
      <c r="J6" s="22"/>
      <c r="K6" s="42">
        <v>192</v>
      </c>
      <c r="L6" s="22">
        <v>1</v>
      </c>
      <c r="M6" s="42"/>
      <c r="N6" s="22"/>
      <c r="O6" s="5"/>
      <c r="P6" s="22"/>
      <c r="Q6" s="6">
        <v>4</v>
      </c>
      <c r="R6" s="6">
        <v>759</v>
      </c>
      <c r="S6" s="7">
        <v>189.75</v>
      </c>
      <c r="T6" s="41">
        <v>4</v>
      </c>
      <c r="U6" s="8">
        <v>2</v>
      </c>
      <c r="V6" s="9">
        <v>191.75</v>
      </c>
    </row>
    <row r="7" spans="1:24" ht="15" customHeight="1" x14ac:dyDescent="0.3">
      <c r="A7" s="1" t="s">
        <v>35</v>
      </c>
      <c r="B7" s="2" t="s">
        <v>101</v>
      </c>
      <c r="C7" s="3">
        <v>45801</v>
      </c>
      <c r="D7" s="4" t="s">
        <v>102</v>
      </c>
      <c r="E7" s="24">
        <v>187</v>
      </c>
      <c r="F7" s="22">
        <v>1</v>
      </c>
      <c r="G7" s="24">
        <v>188</v>
      </c>
      <c r="H7" s="22">
        <v>2</v>
      </c>
      <c r="I7" s="5">
        <v>190</v>
      </c>
      <c r="J7" s="22">
        <v>2</v>
      </c>
      <c r="K7" s="42">
        <v>195</v>
      </c>
      <c r="L7" s="22">
        <v>1</v>
      </c>
      <c r="M7" s="42"/>
      <c r="N7" s="22"/>
      <c r="O7" s="5"/>
      <c r="P7" s="22"/>
      <c r="Q7" s="6">
        <v>4</v>
      </c>
      <c r="R7" s="6">
        <v>760</v>
      </c>
      <c r="S7" s="7">
        <v>190</v>
      </c>
      <c r="T7" s="41">
        <v>6</v>
      </c>
      <c r="U7" s="8">
        <v>6</v>
      </c>
      <c r="V7" s="9">
        <v>196</v>
      </c>
    </row>
    <row r="8" spans="1:24" x14ac:dyDescent="0.3">
      <c r="A8" s="1" t="s">
        <v>35</v>
      </c>
      <c r="B8" s="2" t="s">
        <v>101</v>
      </c>
      <c r="C8" s="3">
        <v>45805</v>
      </c>
      <c r="D8" s="4" t="s">
        <v>70</v>
      </c>
      <c r="E8" s="5">
        <v>181</v>
      </c>
      <c r="F8" s="22">
        <v>1</v>
      </c>
      <c r="G8" s="24">
        <v>181</v>
      </c>
      <c r="H8" s="22">
        <v>1</v>
      </c>
      <c r="I8" s="5">
        <v>180</v>
      </c>
      <c r="J8" s="22">
        <v>1</v>
      </c>
      <c r="K8" s="5">
        <v>185</v>
      </c>
      <c r="L8" s="22">
        <v>1</v>
      </c>
      <c r="M8" s="5"/>
      <c r="N8" s="22"/>
      <c r="O8" s="5"/>
      <c r="P8" s="22"/>
      <c r="Q8" s="6">
        <v>4</v>
      </c>
      <c r="R8" s="6">
        <v>727</v>
      </c>
      <c r="S8" s="7">
        <v>181.75</v>
      </c>
      <c r="T8" s="41">
        <v>4</v>
      </c>
      <c r="U8" s="8">
        <v>2</v>
      </c>
      <c r="V8" s="9">
        <v>183.75</v>
      </c>
    </row>
    <row r="9" spans="1:24" x14ac:dyDescent="0.3">
      <c r="A9" s="1" t="s">
        <v>35</v>
      </c>
      <c r="B9" s="2" t="s">
        <v>101</v>
      </c>
      <c r="C9" s="3">
        <v>45809</v>
      </c>
      <c r="D9" s="4" t="s">
        <v>70</v>
      </c>
      <c r="E9" s="5">
        <v>185</v>
      </c>
      <c r="F9" s="22">
        <v>0</v>
      </c>
      <c r="G9" s="24">
        <v>183</v>
      </c>
      <c r="H9" s="22">
        <v>0</v>
      </c>
      <c r="I9" s="5">
        <v>186</v>
      </c>
      <c r="J9" s="22">
        <v>0</v>
      </c>
      <c r="K9" s="5">
        <v>189</v>
      </c>
      <c r="L9" s="22">
        <v>2</v>
      </c>
      <c r="M9" s="5"/>
      <c r="N9" s="22"/>
      <c r="O9" s="5"/>
      <c r="P9" s="22"/>
      <c r="Q9" s="6">
        <v>4</v>
      </c>
      <c r="R9" s="6">
        <v>743</v>
      </c>
      <c r="S9" s="7">
        <v>185.75</v>
      </c>
      <c r="T9" s="41">
        <v>2</v>
      </c>
      <c r="U9" s="8">
        <v>6</v>
      </c>
      <c r="V9" s="9">
        <v>191.75</v>
      </c>
    </row>
    <row r="10" spans="1:24" x14ac:dyDescent="0.3">
      <c r="A10" s="1" t="s">
        <v>35</v>
      </c>
      <c r="B10" s="2" t="s">
        <v>101</v>
      </c>
      <c r="C10" s="3">
        <v>45815</v>
      </c>
      <c r="D10" s="4" t="s">
        <v>40</v>
      </c>
      <c r="E10" s="5">
        <v>191.00200000000001</v>
      </c>
      <c r="F10" s="22">
        <v>2</v>
      </c>
      <c r="G10" s="24">
        <v>188</v>
      </c>
      <c r="H10" s="22">
        <v>2</v>
      </c>
      <c r="I10" s="5">
        <v>187</v>
      </c>
      <c r="J10" s="22">
        <v>2</v>
      </c>
      <c r="K10" s="5">
        <v>190</v>
      </c>
      <c r="L10" s="22"/>
      <c r="M10" s="5"/>
      <c r="N10" s="22"/>
      <c r="O10" s="5"/>
      <c r="P10" s="22"/>
      <c r="Q10" s="6">
        <v>4</v>
      </c>
      <c r="R10" s="6">
        <v>756.00199999999995</v>
      </c>
      <c r="S10" s="7">
        <v>189.00049999999999</v>
      </c>
      <c r="T10" s="41">
        <v>6</v>
      </c>
      <c r="U10" s="8">
        <v>4</v>
      </c>
      <c r="V10" s="9">
        <v>193.00049999999999</v>
      </c>
    </row>
    <row r="11" spans="1:24" x14ac:dyDescent="0.3">
      <c r="A11" s="1" t="s">
        <v>35</v>
      </c>
      <c r="B11" s="2" t="s">
        <v>101</v>
      </c>
      <c r="C11" s="3">
        <v>45844</v>
      </c>
      <c r="D11" s="4" t="s">
        <v>70</v>
      </c>
      <c r="E11" s="5">
        <v>182</v>
      </c>
      <c r="F11" s="22">
        <v>0</v>
      </c>
      <c r="G11" s="24">
        <v>176</v>
      </c>
      <c r="H11" s="22">
        <v>0</v>
      </c>
      <c r="I11" s="5">
        <v>174</v>
      </c>
      <c r="J11" s="22">
        <v>0</v>
      </c>
      <c r="K11" s="5">
        <v>167</v>
      </c>
      <c r="L11" s="22">
        <v>0</v>
      </c>
      <c r="M11" s="5">
        <v>186</v>
      </c>
      <c r="N11" s="22">
        <v>2</v>
      </c>
      <c r="O11" s="5">
        <v>181</v>
      </c>
      <c r="P11" s="22">
        <v>2</v>
      </c>
      <c r="Q11" s="6">
        <v>6</v>
      </c>
      <c r="R11" s="6">
        <v>1066</v>
      </c>
      <c r="S11" s="7">
        <v>177.66666666666666</v>
      </c>
      <c r="T11" s="41">
        <v>4</v>
      </c>
      <c r="U11" s="8">
        <v>4</v>
      </c>
      <c r="V11" s="9">
        <v>181.66666666666666</v>
      </c>
    </row>
    <row r="12" spans="1:24" x14ac:dyDescent="0.3">
      <c r="A12" s="1" t="s">
        <v>35</v>
      </c>
      <c r="B12" s="2" t="s">
        <v>101</v>
      </c>
      <c r="C12" s="3">
        <v>45872</v>
      </c>
      <c r="D12" s="4" t="s">
        <v>70</v>
      </c>
      <c r="E12" s="24">
        <v>178</v>
      </c>
      <c r="F12" s="22">
        <v>2</v>
      </c>
      <c r="G12" s="24">
        <v>186</v>
      </c>
      <c r="H12" s="22">
        <v>0</v>
      </c>
      <c r="I12" s="5">
        <v>188</v>
      </c>
      <c r="J12" s="22">
        <v>2</v>
      </c>
      <c r="K12" s="42">
        <v>189</v>
      </c>
      <c r="L12" s="22">
        <v>1</v>
      </c>
      <c r="M12" s="42"/>
      <c r="N12" s="22"/>
      <c r="O12" s="5"/>
      <c r="P12" s="22"/>
      <c r="Q12" s="6">
        <v>4</v>
      </c>
      <c r="R12" s="6">
        <v>741</v>
      </c>
      <c r="S12" s="7">
        <v>185.25</v>
      </c>
      <c r="T12" s="41">
        <v>5</v>
      </c>
      <c r="U12" s="8">
        <v>8</v>
      </c>
      <c r="V12" s="9">
        <v>193.25</v>
      </c>
    </row>
    <row r="13" spans="1:24" x14ac:dyDescent="0.3">
      <c r="A13" s="1" t="s">
        <v>35</v>
      </c>
      <c r="B13" s="2" t="s">
        <v>101</v>
      </c>
      <c r="C13" s="3">
        <v>45879</v>
      </c>
      <c r="D13" s="4" t="s">
        <v>40</v>
      </c>
      <c r="E13" s="24">
        <v>173</v>
      </c>
      <c r="F13" s="22">
        <v>1</v>
      </c>
      <c r="G13" s="24">
        <v>183</v>
      </c>
      <c r="H13" s="22">
        <v>1</v>
      </c>
      <c r="I13" s="5">
        <v>181</v>
      </c>
      <c r="J13" s="22">
        <v>3</v>
      </c>
      <c r="K13" s="24">
        <v>186</v>
      </c>
      <c r="L13" s="22">
        <v>1</v>
      </c>
      <c r="M13" s="42">
        <v>186</v>
      </c>
      <c r="N13" s="22">
        <v>2</v>
      </c>
      <c r="O13" s="5">
        <v>187</v>
      </c>
      <c r="P13" s="22">
        <v>3</v>
      </c>
      <c r="Q13" s="6">
        <v>6</v>
      </c>
      <c r="R13" s="6">
        <v>1096</v>
      </c>
      <c r="S13" s="7">
        <v>182.66666666666666</v>
      </c>
      <c r="T13" s="41">
        <v>11</v>
      </c>
      <c r="U13" s="8">
        <v>4</v>
      </c>
      <c r="V13" s="9">
        <v>186.66666666666666</v>
      </c>
    </row>
    <row r="14" spans="1:24" ht="15" customHeight="1" x14ac:dyDescent="0.3">
      <c r="A14" s="1" t="s">
        <v>35</v>
      </c>
      <c r="B14" s="2" t="s">
        <v>101</v>
      </c>
      <c r="C14" s="3">
        <v>45892</v>
      </c>
      <c r="D14" s="4" t="s">
        <v>102</v>
      </c>
      <c r="E14" s="24">
        <v>191</v>
      </c>
      <c r="F14" s="22">
        <v>0</v>
      </c>
      <c r="G14" s="24">
        <v>183</v>
      </c>
      <c r="H14" s="22">
        <v>4</v>
      </c>
      <c r="I14" s="5">
        <v>180</v>
      </c>
      <c r="J14" s="22">
        <v>0</v>
      </c>
      <c r="K14" s="42">
        <v>184</v>
      </c>
      <c r="L14" s="22">
        <v>0</v>
      </c>
      <c r="M14" s="42"/>
      <c r="N14" s="22"/>
      <c r="O14" s="5"/>
      <c r="P14" s="22"/>
      <c r="Q14" s="6">
        <v>4</v>
      </c>
      <c r="R14" s="6">
        <v>738</v>
      </c>
      <c r="S14" s="7">
        <v>184.5</v>
      </c>
      <c r="T14" s="41">
        <v>4</v>
      </c>
      <c r="U14" s="8">
        <v>2</v>
      </c>
      <c r="V14" s="9">
        <v>186.5</v>
      </c>
    </row>
    <row r="15" spans="1:24" x14ac:dyDescent="0.3">
      <c r="A15" s="1" t="s">
        <v>35</v>
      </c>
      <c r="B15" s="2" t="s">
        <v>101</v>
      </c>
      <c r="C15" s="3">
        <v>45896</v>
      </c>
      <c r="D15" s="4" t="s">
        <v>70</v>
      </c>
      <c r="E15" s="24">
        <v>181</v>
      </c>
      <c r="F15" s="22">
        <v>0</v>
      </c>
      <c r="G15" s="24">
        <v>192</v>
      </c>
      <c r="H15" s="22">
        <v>1</v>
      </c>
      <c r="I15" s="5">
        <v>181</v>
      </c>
      <c r="J15" s="22">
        <v>0</v>
      </c>
      <c r="K15" s="42">
        <v>190</v>
      </c>
      <c r="L15" s="22">
        <v>1</v>
      </c>
      <c r="M15" s="42"/>
      <c r="N15" s="22"/>
      <c r="O15" s="5"/>
      <c r="P15" s="22"/>
      <c r="Q15" s="6">
        <v>4</v>
      </c>
      <c r="R15" s="6">
        <v>744</v>
      </c>
      <c r="S15" s="7">
        <v>186</v>
      </c>
      <c r="T15" s="41">
        <v>2</v>
      </c>
      <c r="U15" s="8">
        <v>3</v>
      </c>
      <c r="V15" s="9">
        <v>189</v>
      </c>
    </row>
    <row r="16" spans="1:24" x14ac:dyDescent="0.3">
      <c r="A16" s="1" t="s">
        <v>35</v>
      </c>
      <c r="B16" s="2" t="s">
        <v>101</v>
      </c>
      <c r="C16" s="3">
        <v>45907</v>
      </c>
      <c r="D16" s="4" t="s">
        <v>40</v>
      </c>
      <c r="E16" s="24">
        <v>172</v>
      </c>
      <c r="F16" s="22">
        <v>1</v>
      </c>
      <c r="G16" s="24">
        <v>175</v>
      </c>
      <c r="H16" s="22"/>
      <c r="I16" s="5">
        <v>186</v>
      </c>
      <c r="J16" s="22"/>
      <c r="K16" s="24">
        <v>177</v>
      </c>
      <c r="L16" s="22">
        <v>1</v>
      </c>
      <c r="M16" s="42">
        <v>188</v>
      </c>
      <c r="N16" s="22"/>
      <c r="O16" s="5">
        <v>192</v>
      </c>
      <c r="P16" s="22">
        <v>1</v>
      </c>
      <c r="Q16" s="6">
        <v>6</v>
      </c>
      <c r="R16" s="6">
        <v>1090</v>
      </c>
      <c r="S16" s="7">
        <v>181.66666666666666</v>
      </c>
      <c r="T16" s="41">
        <v>3</v>
      </c>
      <c r="U16" s="8">
        <v>4</v>
      </c>
      <c r="V16" s="9">
        <v>185.66666666666666</v>
      </c>
    </row>
    <row r="17" spans="1:22" x14ac:dyDescent="0.3">
      <c r="A17" s="1" t="s">
        <v>35</v>
      </c>
      <c r="B17" s="2" t="s">
        <v>101</v>
      </c>
      <c r="C17" s="3">
        <v>45935</v>
      </c>
      <c r="D17" s="4" t="s">
        <v>70</v>
      </c>
      <c r="E17" s="5">
        <v>184</v>
      </c>
      <c r="F17" s="22">
        <v>3</v>
      </c>
      <c r="G17" s="24">
        <v>193</v>
      </c>
      <c r="H17" s="22">
        <v>1</v>
      </c>
      <c r="I17" s="5">
        <v>188</v>
      </c>
      <c r="J17" s="22">
        <v>0</v>
      </c>
      <c r="K17" s="5">
        <v>185</v>
      </c>
      <c r="L17" s="22">
        <v>1</v>
      </c>
      <c r="M17" s="5"/>
      <c r="N17" s="22"/>
      <c r="O17" s="5"/>
      <c r="P17" s="22"/>
      <c r="Q17" s="6">
        <v>4</v>
      </c>
      <c r="R17" s="6">
        <v>750</v>
      </c>
      <c r="S17" s="7">
        <v>187.5</v>
      </c>
      <c r="T17" s="41">
        <v>5</v>
      </c>
      <c r="U17" s="8">
        <v>7</v>
      </c>
      <c r="V17" s="9">
        <v>194.5</v>
      </c>
    </row>
    <row r="18" spans="1:22" x14ac:dyDescent="0.3">
      <c r="A18" s="1" t="s">
        <v>35</v>
      </c>
      <c r="B18" s="2" t="s">
        <v>101</v>
      </c>
      <c r="C18" s="3">
        <v>45941</v>
      </c>
      <c r="D18" s="4" t="s">
        <v>40</v>
      </c>
      <c r="E18" s="102">
        <v>186</v>
      </c>
      <c r="F18" s="22">
        <v>2</v>
      </c>
      <c r="G18" s="24">
        <v>182</v>
      </c>
      <c r="H18" s="22">
        <v>1</v>
      </c>
      <c r="I18" s="5">
        <v>184</v>
      </c>
      <c r="J18" s="22">
        <v>1</v>
      </c>
      <c r="K18" s="102">
        <v>190</v>
      </c>
      <c r="L18" s="22">
        <v>1</v>
      </c>
      <c r="M18" s="102">
        <v>191</v>
      </c>
      <c r="N18" s="22">
        <v>1</v>
      </c>
      <c r="O18" s="102">
        <v>189</v>
      </c>
      <c r="P18" s="22">
        <v>1</v>
      </c>
      <c r="Q18" s="6">
        <v>6</v>
      </c>
      <c r="R18" s="6">
        <v>1122</v>
      </c>
      <c r="S18" s="7">
        <v>187</v>
      </c>
      <c r="T18" s="41">
        <v>7</v>
      </c>
      <c r="U18" s="8">
        <v>26</v>
      </c>
      <c r="V18" s="9">
        <f>+S18+U18</f>
        <v>213</v>
      </c>
    </row>
    <row r="19" spans="1:22" x14ac:dyDescent="0.3">
      <c r="A19" s="1" t="s">
        <v>35</v>
      </c>
      <c r="B19" s="2" t="s">
        <v>101</v>
      </c>
      <c r="C19" s="3">
        <v>45952</v>
      </c>
      <c r="D19" s="4" t="s">
        <v>70</v>
      </c>
      <c r="E19" s="5">
        <v>179</v>
      </c>
      <c r="F19" s="22">
        <v>1</v>
      </c>
      <c r="G19" s="24">
        <v>184</v>
      </c>
      <c r="H19" s="22">
        <v>0</v>
      </c>
      <c r="I19" s="5">
        <v>188</v>
      </c>
      <c r="J19" s="22">
        <v>2</v>
      </c>
      <c r="K19" s="5">
        <v>185</v>
      </c>
      <c r="L19" s="22">
        <v>0</v>
      </c>
      <c r="M19" s="5"/>
      <c r="N19" s="22"/>
      <c r="O19" s="5"/>
      <c r="P19" s="22"/>
      <c r="Q19" s="6">
        <v>4</v>
      </c>
      <c r="R19" s="6">
        <v>736</v>
      </c>
      <c r="S19" s="7">
        <v>184</v>
      </c>
      <c r="T19" s="41">
        <v>3</v>
      </c>
      <c r="U19" s="8">
        <v>3</v>
      </c>
      <c r="V19" s="9">
        <v>187</v>
      </c>
    </row>
    <row r="20" spans="1:22" x14ac:dyDescent="0.3">
      <c r="A20" s="1" t="s">
        <v>35</v>
      </c>
      <c r="B20" s="2" t="s">
        <v>101</v>
      </c>
      <c r="C20" s="3">
        <v>45955</v>
      </c>
      <c r="D20" s="4" t="s">
        <v>102</v>
      </c>
      <c r="E20" s="24">
        <v>187</v>
      </c>
      <c r="F20" s="22">
        <v>0</v>
      </c>
      <c r="G20" s="24">
        <v>182</v>
      </c>
      <c r="H20" s="22">
        <v>0</v>
      </c>
      <c r="I20" s="5">
        <v>189</v>
      </c>
      <c r="J20" s="22">
        <v>3</v>
      </c>
      <c r="K20" s="42">
        <v>190</v>
      </c>
      <c r="L20" s="22">
        <v>0</v>
      </c>
      <c r="M20" s="42">
        <v>189</v>
      </c>
      <c r="N20" s="22">
        <v>2</v>
      </c>
      <c r="O20" s="5">
        <v>192</v>
      </c>
      <c r="P20" s="22">
        <v>2</v>
      </c>
      <c r="Q20" s="6">
        <v>6</v>
      </c>
      <c r="R20" s="6">
        <v>1129</v>
      </c>
      <c r="S20" s="7">
        <v>188.16666666666666</v>
      </c>
      <c r="T20" s="41">
        <v>7</v>
      </c>
      <c r="U20" s="8">
        <v>12</v>
      </c>
      <c r="V20" s="9">
        <v>200.16666666666666</v>
      </c>
    </row>
    <row r="21" spans="1:22" x14ac:dyDescent="0.3">
      <c r="A21" s="1" t="s">
        <v>35</v>
      </c>
      <c r="B21" s="2" t="s">
        <v>101</v>
      </c>
      <c r="C21" s="3">
        <v>45963</v>
      </c>
      <c r="D21" s="4" t="s">
        <v>70</v>
      </c>
      <c r="E21" s="24">
        <v>184</v>
      </c>
      <c r="F21" s="22">
        <v>0</v>
      </c>
      <c r="G21" s="24">
        <v>189</v>
      </c>
      <c r="H21" s="22">
        <v>1</v>
      </c>
      <c r="I21" s="5">
        <v>191</v>
      </c>
      <c r="J21" s="22">
        <v>2</v>
      </c>
      <c r="K21" s="42">
        <v>190</v>
      </c>
      <c r="L21" s="22">
        <v>0</v>
      </c>
      <c r="M21" s="42"/>
      <c r="N21" s="22"/>
      <c r="O21" s="5"/>
      <c r="P21" s="22"/>
      <c r="Q21" s="6">
        <v>4</v>
      </c>
      <c r="R21" s="6">
        <v>754</v>
      </c>
      <c r="S21" s="7">
        <v>188.5</v>
      </c>
      <c r="T21" s="41">
        <v>3</v>
      </c>
      <c r="U21" s="8">
        <v>3</v>
      </c>
      <c r="V21" s="9">
        <v>191.5</v>
      </c>
    </row>
    <row r="22" spans="1:22" x14ac:dyDescent="0.3">
      <c r="A22" s="47" t="s">
        <v>35</v>
      </c>
      <c r="B22" s="2" t="s">
        <v>101</v>
      </c>
      <c r="C22" s="3">
        <v>45966</v>
      </c>
      <c r="D22" s="100" t="s">
        <v>40</v>
      </c>
      <c r="E22" s="24">
        <v>188</v>
      </c>
      <c r="F22" s="22">
        <v>1</v>
      </c>
      <c r="G22" s="24">
        <v>187</v>
      </c>
      <c r="H22" s="22">
        <v>2</v>
      </c>
      <c r="I22" s="5">
        <v>189</v>
      </c>
      <c r="J22" s="22">
        <v>1</v>
      </c>
      <c r="K22" s="42">
        <v>187</v>
      </c>
      <c r="L22" s="22">
        <v>1</v>
      </c>
      <c r="M22" s="42"/>
      <c r="N22" s="22"/>
      <c r="O22" s="5"/>
      <c r="P22" s="22"/>
      <c r="Q22" s="8">
        <v>4</v>
      </c>
      <c r="R22" s="8">
        <v>751</v>
      </c>
      <c r="S22" s="7">
        <v>187.75</v>
      </c>
      <c r="T22" s="41">
        <v>5</v>
      </c>
      <c r="U22" s="8">
        <v>3</v>
      </c>
      <c r="V22" s="7">
        <v>190.75</v>
      </c>
    </row>
    <row r="24" spans="1:22" x14ac:dyDescent="0.3">
      <c r="Q24" s="37">
        <f>SUM(Q2:Q23)</f>
        <v>94</v>
      </c>
      <c r="R24" s="37">
        <f>SUM(R2:R23)</f>
        <v>17415.002</v>
      </c>
      <c r="S24" s="38">
        <f>SUM(R24/Q24)</f>
        <v>185.26597872340426</v>
      </c>
      <c r="T24" s="37">
        <f>SUM(T2:T23)</f>
        <v>91</v>
      </c>
      <c r="U24" s="37">
        <f>SUM(U2:U23)</f>
        <v>112</v>
      </c>
      <c r="V24" s="39">
        <f>SUM(S24+U24)</f>
        <v>297.26597872340426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7:P7 B7:C7" name="Range1_14"/>
    <protectedRange algorithmName="SHA-512" hashValue="ON39YdpmFHfN9f47KpiRvqrKx0V9+erV1CNkpWzYhW/Qyc6aT8rEyCrvauWSYGZK2ia3o7vd3akF07acHAFpOA==" saltValue="yVW9XmDwTqEnmpSGai0KYg==" spinCount="100000" sqref="D7" name="Range1_1_7"/>
    <protectedRange algorithmName="SHA-512" hashValue="ON39YdpmFHfN9f47KpiRvqrKx0V9+erV1CNkpWzYhW/Qyc6aT8rEyCrvauWSYGZK2ia3o7vd3akF07acHAFpOA==" saltValue="yVW9XmDwTqEnmpSGai0KYg==" spinCount="100000" sqref="T7" name="Range1_3_5_7"/>
    <protectedRange algorithmName="SHA-512" hashValue="ON39YdpmFHfN9f47KpiRvqrKx0V9+erV1CNkpWzYhW/Qyc6aT8rEyCrvauWSYGZK2ia3o7vd3akF07acHAFpOA==" saltValue="yVW9XmDwTqEnmpSGai0KYg==" spinCount="100000" sqref="E14:P14 B14:C14" name="Range1_33"/>
    <protectedRange algorithmName="SHA-512" hashValue="ON39YdpmFHfN9f47KpiRvqrKx0V9+erV1CNkpWzYhW/Qyc6aT8rEyCrvauWSYGZK2ia3o7vd3akF07acHAFpOA==" saltValue="yVW9XmDwTqEnmpSGai0KYg==" spinCount="100000" sqref="D14" name="Range1_1_33"/>
    <protectedRange algorithmName="SHA-512" hashValue="ON39YdpmFHfN9f47KpiRvqrKx0V9+erV1CNkpWzYhW/Qyc6aT8rEyCrvauWSYGZK2ia3o7vd3akF07acHAFpOA==" saltValue="yVW9XmDwTqEnmpSGai0KYg==" spinCount="100000" sqref="T14" name="Range1_3_5_32"/>
    <protectedRange sqref="E16:P16 B16:C16" name="Range1_10_2"/>
    <protectedRange sqref="D16" name="Range1_1_7_2"/>
    <protectedRange sqref="T16" name="Range1_3_5_6_1"/>
    <protectedRange algorithmName="SHA-512" hashValue="ON39YdpmFHfN9f47KpiRvqrKx0V9+erV1CNkpWzYhW/Qyc6aT8rEyCrvauWSYGZK2ia3o7vd3akF07acHAFpOA==" saltValue="yVW9XmDwTqEnmpSGai0KYg==" spinCount="100000" sqref="E17:P17 B17:C17" name="Range1_9"/>
    <protectedRange algorithmName="SHA-512" hashValue="ON39YdpmFHfN9f47KpiRvqrKx0V9+erV1CNkpWzYhW/Qyc6aT8rEyCrvauWSYGZK2ia3o7vd3akF07acHAFpOA==" saltValue="yVW9XmDwTqEnmpSGai0KYg==" spinCount="100000" sqref="D17" name="Range1_1_2"/>
    <protectedRange algorithmName="SHA-512" hashValue="ON39YdpmFHfN9f47KpiRvqrKx0V9+erV1CNkpWzYhW/Qyc6aT8rEyCrvauWSYGZK2ia3o7vd3akF07acHAFpOA==" saltValue="yVW9XmDwTqEnmpSGai0KYg==" spinCount="100000" sqref="T17" name="Range1_3_5_8"/>
    <protectedRange sqref="B18:C18 E18:P18" name="Range1_14_1"/>
    <protectedRange sqref="D18" name="Range1_1_7_1"/>
    <protectedRange sqref="T18" name="Range1_3_5_7_1"/>
    <protectedRange algorithmName="SHA-512" hashValue="ON39YdpmFHfN9f47KpiRvqrKx0V9+erV1CNkpWzYhW/Qyc6aT8rEyCrvauWSYGZK2ia3o7vd3akF07acHAFpOA==" saltValue="yVW9XmDwTqEnmpSGai0KYg==" spinCount="100000" sqref="E19:P19 B19:C19" name="Range1_11"/>
    <protectedRange algorithmName="SHA-512" hashValue="ON39YdpmFHfN9f47KpiRvqrKx0V9+erV1CNkpWzYhW/Qyc6aT8rEyCrvauWSYGZK2ia3o7vd3akF07acHAFpOA==" saltValue="yVW9XmDwTqEnmpSGai0KYg==" spinCount="100000" sqref="D19" name="Range1_1_9"/>
    <protectedRange algorithmName="SHA-512" hashValue="ON39YdpmFHfN9f47KpiRvqrKx0V9+erV1CNkpWzYhW/Qyc6aT8rEyCrvauWSYGZK2ia3o7vd3akF07acHAFpOA==" saltValue="yVW9XmDwTqEnmpSGai0KYg==" spinCount="100000" sqref="T19" name="Range1_3_5_10"/>
    <protectedRange algorithmName="SHA-512" hashValue="ON39YdpmFHfN9f47KpiRvqrKx0V9+erV1CNkpWzYhW/Qyc6aT8rEyCrvauWSYGZK2ia3o7vd3akF07acHAFpOA==" saltValue="yVW9XmDwTqEnmpSGai0KYg==" spinCount="100000" sqref="E20:P20 B20:C20" name="Range1_16"/>
    <protectedRange algorithmName="SHA-512" hashValue="ON39YdpmFHfN9f47KpiRvqrKx0V9+erV1CNkpWzYhW/Qyc6aT8rEyCrvauWSYGZK2ia3o7vd3akF07acHAFpOA==" saltValue="yVW9XmDwTqEnmpSGai0KYg==" spinCount="100000" sqref="D20" name="Range1_1_10"/>
    <protectedRange algorithmName="SHA-512" hashValue="ON39YdpmFHfN9f47KpiRvqrKx0V9+erV1CNkpWzYhW/Qyc6aT8rEyCrvauWSYGZK2ia3o7vd3akF07acHAFpOA==" saltValue="yVW9XmDwTqEnmpSGai0KYg==" spinCount="100000" sqref="T20" name="Range1_3_5_11"/>
    <protectedRange algorithmName="SHA-512" hashValue="ON39YdpmFHfN9f47KpiRvqrKx0V9+erV1CNkpWzYhW/Qyc6aT8rEyCrvauWSYGZK2ia3o7vd3akF07acHAFpOA==" saltValue="yVW9XmDwTqEnmpSGai0KYg==" spinCount="100000" sqref="E21:P21 B21:C21" name="Range1_10"/>
    <protectedRange algorithmName="SHA-512" hashValue="ON39YdpmFHfN9f47KpiRvqrKx0V9+erV1CNkpWzYhW/Qyc6aT8rEyCrvauWSYGZK2ia3o7vd3akF07acHAFpOA==" saltValue="yVW9XmDwTqEnmpSGai0KYg==" spinCount="100000" sqref="D21" name="Range1_1_8"/>
    <protectedRange algorithmName="SHA-512" hashValue="ON39YdpmFHfN9f47KpiRvqrKx0V9+erV1CNkpWzYhW/Qyc6aT8rEyCrvauWSYGZK2ia3o7vd3akF07acHAFpOA==" saltValue="yVW9XmDwTqEnmpSGai0KYg==" spinCount="100000" sqref="T21" name="Range1_3_5_9"/>
    <protectedRange sqref="E22:P22 B22:C22" name="Range1_14_2"/>
    <protectedRange sqref="D22" name="Range1_1_7_3"/>
    <protectedRange sqref="T22" name="Range1_3_5_7_2"/>
  </protectedRanges>
  <conditionalFormatting sqref="E16">
    <cfRule type="top10" dxfId="1611" priority="49" rank="1"/>
  </conditionalFormatting>
  <conditionalFormatting sqref="G16">
    <cfRule type="top10" dxfId="1610" priority="48" rank="1"/>
  </conditionalFormatting>
  <conditionalFormatting sqref="I16">
    <cfRule type="top10" dxfId="1609" priority="47" rank="1"/>
  </conditionalFormatting>
  <conditionalFormatting sqref="K16">
    <cfRule type="top10" dxfId="1608" priority="46" rank="1"/>
  </conditionalFormatting>
  <conditionalFormatting sqref="M16">
    <cfRule type="top10" dxfId="1607" priority="45" rank="1"/>
  </conditionalFormatting>
  <conditionalFormatting sqref="O16">
    <cfRule type="top10" dxfId="1606" priority="44" rank="1"/>
  </conditionalFormatting>
  <conditionalFormatting sqref="E16:P16">
    <cfRule type="cellIs" dxfId="1605" priority="43" operator="greaterThanOrEqual">
      <formula>200</formula>
    </cfRule>
  </conditionalFormatting>
  <conditionalFormatting sqref="E17">
    <cfRule type="top10" dxfId="1604" priority="42" rank="1"/>
  </conditionalFormatting>
  <conditionalFormatting sqref="G17">
    <cfRule type="top10" dxfId="1603" priority="41" rank="1"/>
  </conditionalFormatting>
  <conditionalFormatting sqref="I17">
    <cfRule type="top10" dxfId="1602" priority="40" rank="1"/>
  </conditionalFormatting>
  <conditionalFormatting sqref="K17">
    <cfRule type="top10" dxfId="1601" priority="39" rank="1"/>
  </conditionalFormatting>
  <conditionalFormatting sqref="M17">
    <cfRule type="top10" dxfId="1600" priority="38" rank="1"/>
  </conditionalFormatting>
  <conditionalFormatting sqref="O17">
    <cfRule type="top10" dxfId="1599" priority="37" rank="1"/>
  </conditionalFormatting>
  <conditionalFormatting sqref="E17:P17">
    <cfRule type="cellIs" dxfId="1598" priority="36" operator="greaterThanOrEqual">
      <formula>200</formula>
    </cfRule>
  </conditionalFormatting>
  <conditionalFormatting sqref="E18">
    <cfRule type="top10" dxfId="1597" priority="35" rank="1"/>
  </conditionalFormatting>
  <conditionalFormatting sqref="G18">
    <cfRule type="top10" dxfId="1596" priority="34" rank="1"/>
  </conditionalFormatting>
  <conditionalFormatting sqref="I18">
    <cfRule type="top10" dxfId="1595" priority="33" rank="1"/>
  </conditionalFormatting>
  <conditionalFormatting sqref="K18">
    <cfRule type="top10" dxfId="1594" priority="32" rank="1"/>
  </conditionalFormatting>
  <conditionalFormatting sqref="M18">
    <cfRule type="top10" dxfId="1593" priority="31" rank="1"/>
  </conditionalFormatting>
  <conditionalFormatting sqref="O18">
    <cfRule type="top10" dxfId="1592" priority="30" rank="1"/>
  </conditionalFormatting>
  <conditionalFormatting sqref="E18:P18">
    <cfRule type="top10" dxfId="1591" priority="29" stopIfTrue="1" rank="10"/>
  </conditionalFormatting>
  <conditionalFormatting sqref="E19">
    <cfRule type="top10" dxfId="1590" priority="28" rank="1"/>
  </conditionalFormatting>
  <conditionalFormatting sqref="G19">
    <cfRule type="top10" dxfId="1589" priority="27" rank="1"/>
  </conditionalFormatting>
  <conditionalFormatting sqref="I19">
    <cfRule type="top10" dxfId="1588" priority="26" rank="1"/>
  </conditionalFormatting>
  <conditionalFormatting sqref="K19">
    <cfRule type="top10" dxfId="1587" priority="25" rank="1"/>
  </conditionalFormatting>
  <conditionalFormatting sqref="M19">
    <cfRule type="top10" dxfId="1586" priority="24" rank="1"/>
  </conditionalFormatting>
  <conditionalFormatting sqref="O19">
    <cfRule type="top10" dxfId="1585" priority="23" rank="1"/>
  </conditionalFormatting>
  <conditionalFormatting sqref="E19:P19">
    <cfRule type="cellIs" dxfId="1584" priority="22" operator="greaterThanOrEqual">
      <formula>200</formula>
    </cfRule>
  </conditionalFormatting>
  <conditionalFormatting sqref="E20">
    <cfRule type="top10" dxfId="1583" priority="21" rank="1"/>
  </conditionalFormatting>
  <conditionalFormatting sqref="G20">
    <cfRule type="top10" dxfId="1582" priority="20" rank="1"/>
  </conditionalFormatting>
  <conditionalFormatting sqref="I20">
    <cfRule type="top10" dxfId="1581" priority="19" rank="1"/>
  </conditionalFormatting>
  <conditionalFormatting sqref="K20">
    <cfRule type="top10" dxfId="1580" priority="18" rank="1"/>
  </conditionalFormatting>
  <conditionalFormatting sqref="M20">
    <cfRule type="top10" dxfId="1579" priority="17" rank="1"/>
  </conditionalFormatting>
  <conditionalFormatting sqref="O20">
    <cfRule type="top10" dxfId="1578" priority="16" rank="1"/>
  </conditionalFormatting>
  <conditionalFormatting sqref="E20:P20">
    <cfRule type="cellIs" dxfId="1577" priority="15" operator="greaterThanOrEqual">
      <formula>200</formula>
    </cfRule>
  </conditionalFormatting>
  <conditionalFormatting sqref="E21">
    <cfRule type="top10" dxfId="1576" priority="14" rank="1"/>
  </conditionalFormatting>
  <conditionalFormatting sqref="G21">
    <cfRule type="top10" dxfId="1575" priority="13" rank="1"/>
  </conditionalFormatting>
  <conditionalFormatting sqref="I21">
    <cfRule type="top10" dxfId="1574" priority="12" rank="1"/>
  </conditionalFormatting>
  <conditionalFormatting sqref="K21">
    <cfRule type="top10" dxfId="1573" priority="11" rank="1"/>
  </conditionalFormatting>
  <conditionalFormatting sqref="M21">
    <cfRule type="top10" dxfId="1572" priority="10" rank="1"/>
  </conditionalFormatting>
  <conditionalFormatting sqref="O21">
    <cfRule type="top10" dxfId="1571" priority="9" rank="1"/>
  </conditionalFormatting>
  <conditionalFormatting sqref="E21:P21">
    <cfRule type="cellIs" dxfId="1570" priority="8" operator="greaterThanOrEqual">
      <formula>200</formula>
    </cfRule>
  </conditionalFormatting>
  <conditionalFormatting sqref="E22">
    <cfRule type="top10" dxfId="1569" priority="7" rank="1"/>
  </conditionalFormatting>
  <conditionalFormatting sqref="G22">
    <cfRule type="top10" dxfId="1568" priority="6" rank="1"/>
  </conditionalFormatting>
  <conditionalFormatting sqref="I22">
    <cfRule type="top10" dxfId="1567" priority="5" rank="1"/>
  </conditionalFormatting>
  <conditionalFormatting sqref="K22">
    <cfRule type="top10" dxfId="1566" priority="4" rank="1"/>
  </conditionalFormatting>
  <conditionalFormatting sqref="M22">
    <cfRule type="top10" dxfId="1565" priority="3" rank="1"/>
  </conditionalFormatting>
  <conditionalFormatting sqref="O22">
    <cfRule type="top10" dxfId="1564" priority="2" rank="1"/>
  </conditionalFormatting>
  <conditionalFormatting sqref="E22:P22">
    <cfRule type="cellIs" dxfId="1563" priority="1" operator="greaterThanOrEqual">
      <formula>200</formula>
    </cfRule>
  </conditionalFormatting>
  <hyperlinks>
    <hyperlink ref="X1" location="'Kentucky 2025'!A1" display="Return to Rankings" xr:uid="{A7F6BE29-EC6D-4523-A217-4EE4A999ED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D950F34-CF51-42A1-B6B9-F7C78CDC0A03}">
          <x14:formula1>
            <xm:f>'C:\Users\jmfg1\Downloads\[10-22-25-ABRA Wilmore KY Results.xlsm]DATA'!#REF!</xm:f>
          </x14:formula1>
          <xm:sqref>D19</xm:sqref>
        </x14:dataValidation>
        <x14:dataValidation type="list" allowBlank="1" showInputMessage="1" showErrorMessage="1" xr:uid="{8F679FAB-6273-4F37-8BE6-BE2A97F64CA1}">
          <x14:formula1>
            <xm:f>'C:\Users\jmfg1\Downloads\[10-22-25-ABRA Wilmore KY Results.xlsm]DATA'!#REF!</xm:f>
          </x14:formula1>
          <xm:sqref>B19</xm:sqref>
        </x14:dataValidation>
        <x14:dataValidation type="list" allowBlank="1" showInputMessage="1" showErrorMessage="1" xr:uid="{9BB957FB-FBC4-4E76-988D-0E342DD44D07}">
          <x14:formula1>
            <xm:f>'C:\Users\jmfg1\Downloads\[ABRA Club Tournament 10252025 Mt. Sterling Ky. 40353.xlsm]DATA'!#REF!</xm:f>
          </x14:formula1>
          <xm:sqref>D20 B20</xm:sqref>
        </x14:dataValidation>
        <x14:dataValidation type="list" allowBlank="1" showInputMessage="1" showErrorMessage="1" xr:uid="{4189E75E-A94A-475C-9B21-23C3ABCC3522}">
          <x14:formula1>
            <xm:f>'[11-2-25-ABRA Wilmore KY Results.xlsm]DATA'!#REF!</xm:f>
          </x14:formula1>
          <xm:sqref>B21 D21</xm:sqref>
        </x14:dataValidation>
        <x14:dataValidation type="list" allowBlank="1" showInputMessage="1" showErrorMessage="1" xr:uid="{5F9ABE8A-D458-4387-9D99-0EA4DAEBAA9A}">
          <x14:formula1>
            <xm:f>'[abra coal tipple 11-5-25.xlsm]DATA'!#REF!</xm:f>
          </x14:formula1>
          <xm:sqref>B22</xm:sqref>
        </x14:dataValidation>
        <x14:dataValidation type="list" allowBlank="1" showInputMessage="1" showErrorMessage="1" xr:uid="{EA8A65E4-D923-4A0E-8B7F-E200BBDDCA06}">
          <x14:formula1>
            <xm:f>'[abra coal tipple 11-5-25.xlsm]DATA'!#REF!</xm:f>
          </x14:formula1>
          <xm:sqref>D22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0D78-2865-4C03-859E-26FE390375EB}">
  <dimension ref="A1:X5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158</v>
      </c>
      <c r="C2" s="3">
        <v>45857</v>
      </c>
      <c r="D2" s="4" t="s">
        <v>56</v>
      </c>
      <c r="E2" s="24">
        <v>0</v>
      </c>
      <c r="F2" s="22">
        <v>0</v>
      </c>
      <c r="G2" s="24">
        <v>0</v>
      </c>
      <c r="H2" s="22">
        <v>0</v>
      </c>
      <c r="I2" s="5">
        <v>0</v>
      </c>
      <c r="J2" s="22">
        <v>0</v>
      </c>
      <c r="K2" s="42">
        <v>146</v>
      </c>
      <c r="L2" s="22">
        <v>0</v>
      </c>
      <c r="M2" s="42">
        <v>172</v>
      </c>
      <c r="N2" s="22">
        <v>2</v>
      </c>
      <c r="O2" s="5">
        <v>164</v>
      </c>
      <c r="P2" s="22">
        <v>0</v>
      </c>
      <c r="Q2" s="6">
        <v>6</v>
      </c>
      <c r="R2" s="6">
        <v>482</v>
      </c>
      <c r="S2" s="7">
        <v>80.333333333333329</v>
      </c>
      <c r="T2" s="41">
        <v>2</v>
      </c>
      <c r="U2" s="8">
        <v>4</v>
      </c>
      <c r="V2" s="9">
        <v>84.333333333333329</v>
      </c>
    </row>
    <row r="3" spans="1:24" x14ac:dyDescent="0.3">
      <c r="A3" s="1" t="s">
        <v>35</v>
      </c>
      <c r="B3" s="2" t="s">
        <v>159</v>
      </c>
      <c r="C3" s="3">
        <v>45864</v>
      </c>
      <c r="D3" s="4" t="s">
        <v>56</v>
      </c>
      <c r="E3" s="5">
        <v>180</v>
      </c>
      <c r="F3" s="22">
        <v>1</v>
      </c>
      <c r="G3" s="24">
        <v>179</v>
      </c>
      <c r="H3" s="22">
        <v>0</v>
      </c>
      <c r="I3" s="5">
        <v>183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725</v>
      </c>
      <c r="S3" s="7">
        <v>181.25</v>
      </c>
      <c r="T3" s="41">
        <v>1</v>
      </c>
      <c r="U3" s="8">
        <v>2</v>
      </c>
      <c r="V3" s="9">
        <v>183.25</v>
      </c>
    </row>
    <row r="5" spans="1:24" x14ac:dyDescent="0.3">
      <c r="Q5" s="37">
        <f>SUM(Q2:Q4)</f>
        <v>10</v>
      </c>
      <c r="R5" s="37">
        <f>SUM(R2:R4)</f>
        <v>1207</v>
      </c>
      <c r="S5" s="38">
        <f>SUM(R5/Q5)</f>
        <v>120.7</v>
      </c>
      <c r="T5" s="37">
        <f>SUM(T2:T4)</f>
        <v>3</v>
      </c>
      <c r="U5" s="37">
        <f>SUM(U2:U4)</f>
        <v>6</v>
      </c>
      <c r="V5" s="39">
        <f>SUM(S5+U5)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2C20295-9C0B-4E03-97AC-52065754486C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8F29-764D-4EF9-930B-4C0EF23DB9F2}">
  <dimension ref="A1:X13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26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105</v>
      </c>
      <c r="C2" s="3">
        <v>45773</v>
      </c>
      <c r="D2" s="4" t="s">
        <v>102</v>
      </c>
      <c r="E2" s="5">
        <v>190</v>
      </c>
      <c r="F2" s="22">
        <v>1</v>
      </c>
      <c r="G2" s="5">
        <v>187</v>
      </c>
      <c r="H2" s="22">
        <v>1</v>
      </c>
      <c r="I2" s="5">
        <v>198.001</v>
      </c>
      <c r="J2" s="22">
        <v>2</v>
      </c>
      <c r="K2" s="5">
        <v>192</v>
      </c>
      <c r="L2" s="22">
        <v>0</v>
      </c>
      <c r="M2" s="5"/>
      <c r="N2" s="22"/>
      <c r="O2" s="5"/>
      <c r="P2" s="22"/>
      <c r="Q2" s="6">
        <v>4</v>
      </c>
      <c r="R2" s="6">
        <v>767.00099999999998</v>
      </c>
      <c r="S2" s="7">
        <v>191.75024999999999</v>
      </c>
      <c r="T2" s="41">
        <v>4</v>
      </c>
      <c r="U2" s="8">
        <v>3</v>
      </c>
      <c r="V2" s="9">
        <v>194.75</v>
      </c>
    </row>
    <row r="3" spans="1:24" ht="15" customHeight="1" x14ac:dyDescent="0.3">
      <c r="A3" s="1" t="s">
        <v>15</v>
      </c>
      <c r="B3" s="2" t="s">
        <v>105</v>
      </c>
      <c r="C3" s="3">
        <v>45801</v>
      </c>
      <c r="D3" s="4" t="s">
        <v>102</v>
      </c>
      <c r="E3" s="5">
        <v>197</v>
      </c>
      <c r="F3" s="22">
        <v>5</v>
      </c>
      <c r="G3" s="5">
        <v>198</v>
      </c>
      <c r="H3" s="22">
        <v>4</v>
      </c>
      <c r="I3" s="5">
        <v>198</v>
      </c>
      <c r="J3" s="22">
        <v>1</v>
      </c>
      <c r="K3" s="5">
        <v>195</v>
      </c>
      <c r="L3" s="22">
        <v>3</v>
      </c>
      <c r="M3" s="5"/>
      <c r="N3" s="22"/>
      <c r="O3" s="5"/>
      <c r="P3" s="22"/>
      <c r="Q3" s="6">
        <v>4</v>
      </c>
      <c r="R3" s="6">
        <v>788</v>
      </c>
      <c r="S3" s="7">
        <v>197</v>
      </c>
      <c r="T3" s="41">
        <v>13</v>
      </c>
      <c r="U3" s="8">
        <v>6</v>
      </c>
      <c r="V3" s="9">
        <v>203</v>
      </c>
    </row>
    <row r="4" spans="1:24" x14ac:dyDescent="0.3">
      <c r="A4" s="1" t="s">
        <v>15</v>
      </c>
      <c r="B4" s="2" t="s">
        <v>105</v>
      </c>
      <c r="C4" s="3">
        <v>45809</v>
      </c>
      <c r="D4" s="4" t="s">
        <v>70</v>
      </c>
      <c r="E4" s="5">
        <v>193</v>
      </c>
      <c r="F4" s="22">
        <v>5</v>
      </c>
      <c r="G4" s="5">
        <v>192</v>
      </c>
      <c r="H4" s="22">
        <v>1</v>
      </c>
      <c r="I4" s="5">
        <v>187</v>
      </c>
      <c r="J4" s="22">
        <v>1</v>
      </c>
      <c r="K4" s="5">
        <v>196</v>
      </c>
      <c r="L4" s="22">
        <v>3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41">
        <v>10</v>
      </c>
      <c r="U4" s="8">
        <v>2</v>
      </c>
      <c r="V4" s="9">
        <v>194</v>
      </c>
    </row>
    <row r="5" spans="1:24" x14ac:dyDescent="0.3">
      <c r="A5" s="1" t="s">
        <v>15</v>
      </c>
      <c r="B5" s="2" t="s">
        <v>105</v>
      </c>
      <c r="C5" s="3">
        <v>45833</v>
      </c>
      <c r="D5" s="4" t="s">
        <v>70</v>
      </c>
      <c r="E5" s="5">
        <v>194</v>
      </c>
      <c r="F5" s="22">
        <v>2</v>
      </c>
      <c r="G5" s="5">
        <v>194</v>
      </c>
      <c r="H5" s="22">
        <v>4</v>
      </c>
      <c r="I5" s="5">
        <v>193</v>
      </c>
      <c r="J5" s="22">
        <v>2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776</v>
      </c>
      <c r="S5" s="7">
        <v>194</v>
      </c>
      <c r="T5" s="41">
        <v>9</v>
      </c>
      <c r="U5" s="8">
        <v>13</v>
      </c>
      <c r="V5" s="9">
        <v>207</v>
      </c>
    </row>
    <row r="6" spans="1:24" ht="15" customHeight="1" x14ac:dyDescent="0.3">
      <c r="A6" s="1" t="s">
        <v>15</v>
      </c>
      <c r="B6" s="2" t="s">
        <v>105</v>
      </c>
      <c r="C6" s="3">
        <v>45836</v>
      </c>
      <c r="D6" s="4" t="s">
        <v>102</v>
      </c>
      <c r="E6" s="5">
        <v>197</v>
      </c>
      <c r="F6" s="22">
        <v>0</v>
      </c>
      <c r="G6" s="5">
        <v>195</v>
      </c>
      <c r="H6" s="22">
        <v>1</v>
      </c>
      <c r="I6" s="5">
        <v>195</v>
      </c>
      <c r="J6" s="22">
        <v>3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783</v>
      </c>
      <c r="S6" s="7">
        <v>195.75</v>
      </c>
      <c r="T6" s="41">
        <v>6</v>
      </c>
      <c r="U6" s="8">
        <v>3</v>
      </c>
      <c r="V6" s="9">
        <v>198.75</v>
      </c>
    </row>
    <row r="7" spans="1:24" x14ac:dyDescent="0.3">
      <c r="A7" s="1" t="s">
        <v>15</v>
      </c>
      <c r="B7" s="2" t="s">
        <v>105</v>
      </c>
      <c r="C7" s="3">
        <v>45875</v>
      </c>
      <c r="D7" s="4" t="s">
        <v>40</v>
      </c>
      <c r="E7" s="5">
        <v>197</v>
      </c>
      <c r="F7" s="22">
        <v>3</v>
      </c>
      <c r="G7" s="5">
        <v>195</v>
      </c>
      <c r="H7" s="22">
        <v>2</v>
      </c>
      <c r="I7" s="5">
        <v>197</v>
      </c>
      <c r="J7" s="22">
        <v>3</v>
      </c>
      <c r="K7" s="5">
        <v>195</v>
      </c>
      <c r="L7" s="22">
        <v>4</v>
      </c>
      <c r="M7" s="5"/>
      <c r="N7" s="22"/>
      <c r="O7" s="5"/>
      <c r="P7" s="22"/>
      <c r="Q7" s="6">
        <v>4</v>
      </c>
      <c r="R7" s="6">
        <v>784</v>
      </c>
      <c r="S7" s="7">
        <v>196</v>
      </c>
      <c r="T7" s="41">
        <v>12</v>
      </c>
      <c r="U7" s="8">
        <v>2</v>
      </c>
      <c r="V7" s="9">
        <v>198</v>
      </c>
    </row>
    <row r="8" spans="1:24" x14ac:dyDescent="0.3">
      <c r="A8" s="1" t="s">
        <v>15</v>
      </c>
      <c r="B8" s="2" t="s">
        <v>105</v>
      </c>
      <c r="C8" s="3">
        <v>45879</v>
      </c>
      <c r="D8" s="4" t="s">
        <v>40</v>
      </c>
      <c r="E8" s="5">
        <v>194</v>
      </c>
      <c r="F8" s="22">
        <v>3</v>
      </c>
      <c r="G8" s="5">
        <v>196</v>
      </c>
      <c r="H8" s="22">
        <v>2</v>
      </c>
      <c r="I8" s="5">
        <v>193</v>
      </c>
      <c r="J8" s="22">
        <v>2</v>
      </c>
      <c r="K8" s="5">
        <v>196</v>
      </c>
      <c r="L8" s="22">
        <v>3</v>
      </c>
      <c r="M8" s="81">
        <v>200.001</v>
      </c>
      <c r="N8" s="22">
        <v>6</v>
      </c>
      <c r="O8" s="5">
        <v>193</v>
      </c>
      <c r="P8" s="22">
        <v>1</v>
      </c>
      <c r="Q8" s="6">
        <v>6</v>
      </c>
      <c r="R8" s="6">
        <v>1172.001</v>
      </c>
      <c r="S8" s="7">
        <v>195.33349999999999</v>
      </c>
      <c r="T8" s="41">
        <v>17</v>
      </c>
      <c r="U8" s="8">
        <v>8</v>
      </c>
      <c r="V8" s="9">
        <v>203.33349999999999</v>
      </c>
    </row>
    <row r="9" spans="1:24" x14ac:dyDescent="0.3">
      <c r="A9" s="1" t="s">
        <v>15</v>
      </c>
      <c r="B9" s="2" t="s">
        <v>105</v>
      </c>
      <c r="C9" s="3">
        <v>45889</v>
      </c>
      <c r="D9" s="4" t="s">
        <v>40</v>
      </c>
      <c r="E9" s="5">
        <v>196</v>
      </c>
      <c r="F9" s="22">
        <v>3</v>
      </c>
      <c r="G9" s="5">
        <v>194</v>
      </c>
      <c r="H9" s="22">
        <v>1</v>
      </c>
      <c r="I9" s="5">
        <v>195</v>
      </c>
      <c r="J9" s="22">
        <v>3</v>
      </c>
      <c r="K9" s="5">
        <v>195</v>
      </c>
      <c r="L9" s="22">
        <v>1</v>
      </c>
      <c r="M9" s="5"/>
      <c r="N9" s="22"/>
      <c r="O9" s="5"/>
      <c r="P9" s="22"/>
      <c r="Q9" s="6">
        <v>4</v>
      </c>
      <c r="R9" s="6">
        <v>780</v>
      </c>
      <c r="S9" s="7">
        <v>195</v>
      </c>
      <c r="T9" s="41">
        <v>8</v>
      </c>
      <c r="U9" s="8">
        <v>8</v>
      </c>
      <c r="V9" s="9">
        <v>203</v>
      </c>
    </row>
    <row r="10" spans="1:24" ht="15" customHeight="1" x14ac:dyDescent="0.3">
      <c r="A10" s="1" t="s">
        <v>15</v>
      </c>
      <c r="B10" s="2" t="s">
        <v>105</v>
      </c>
      <c r="C10" s="3">
        <v>45892</v>
      </c>
      <c r="D10" s="4" t="s">
        <v>102</v>
      </c>
      <c r="E10" s="5">
        <v>192</v>
      </c>
      <c r="F10" s="22">
        <v>0</v>
      </c>
      <c r="G10" s="5">
        <v>191</v>
      </c>
      <c r="H10" s="22">
        <v>0</v>
      </c>
      <c r="I10" s="5">
        <v>194</v>
      </c>
      <c r="J10" s="22">
        <v>0</v>
      </c>
      <c r="K10" s="5">
        <v>192</v>
      </c>
      <c r="L10" s="22">
        <v>1</v>
      </c>
      <c r="M10" s="5"/>
      <c r="N10" s="22"/>
      <c r="O10" s="5"/>
      <c r="P10" s="22"/>
      <c r="Q10" s="6">
        <v>4</v>
      </c>
      <c r="R10" s="6">
        <v>769</v>
      </c>
      <c r="S10" s="7">
        <v>192.25</v>
      </c>
      <c r="T10" s="41">
        <v>1</v>
      </c>
      <c r="U10" s="8">
        <v>11</v>
      </c>
      <c r="V10" s="9">
        <v>203.25</v>
      </c>
    </row>
    <row r="11" spans="1:24" x14ac:dyDescent="0.3">
      <c r="A11" s="1" t="s">
        <v>15</v>
      </c>
      <c r="B11" s="2" t="s">
        <v>105</v>
      </c>
      <c r="C11" s="3">
        <v>45955</v>
      </c>
      <c r="D11" s="4" t="s">
        <v>102</v>
      </c>
      <c r="E11" s="5">
        <v>199</v>
      </c>
      <c r="F11" s="22">
        <v>3</v>
      </c>
      <c r="G11" s="5">
        <v>196</v>
      </c>
      <c r="H11" s="22">
        <v>4</v>
      </c>
      <c r="I11" s="5">
        <v>197</v>
      </c>
      <c r="J11" s="22">
        <v>3</v>
      </c>
      <c r="K11" s="5">
        <v>194</v>
      </c>
      <c r="L11" s="22">
        <v>3</v>
      </c>
      <c r="M11" s="5">
        <v>192</v>
      </c>
      <c r="N11" s="22">
        <v>2</v>
      </c>
      <c r="O11" s="5">
        <v>193</v>
      </c>
      <c r="P11" s="22">
        <v>4</v>
      </c>
      <c r="Q11" s="6">
        <v>6</v>
      </c>
      <c r="R11" s="6">
        <v>1171</v>
      </c>
      <c r="S11" s="7">
        <v>195.16666666666666</v>
      </c>
      <c r="T11" s="41">
        <v>19</v>
      </c>
      <c r="U11" s="8">
        <v>12</v>
      </c>
      <c r="V11" s="9">
        <f>+S11+U11</f>
        <v>207.16666666666666</v>
      </c>
    </row>
    <row r="13" spans="1:24" x14ac:dyDescent="0.3">
      <c r="Q13" s="37">
        <f>SUM(Q2:Q12)</f>
        <v>44</v>
      </c>
      <c r="R13" s="37">
        <f>SUM(R2:R12)</f>
        <v>8558.0020000000004</v>
      </c>
      <c r="S13" s="38">
        <f>SUM(R13/Q13)</f>
        <v>194.50004545454547</v>
      </c>
      <c r="T13" s="37">
        <f>SUM(T2:T12)</f>
        <v>99</v>
      </c>
      <c r="U13" s="37">
        <f>SUM(U2:U12)</f>
        <v>68</v>
      </c>
      <c r="V13" s="3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E3:P3 T3" name="Range1_3_5_3_1"/>
    <protectedRange algorithmName="SHA-512" hashValue="ON39YdpmFHfN9f47KpiRvqrKx0V9+erV1CNkpWzYhW/Qyc6aT8rEyCrvauWSYGZK2ia3o7vd3akF07acHAFpOA==" saltValue="yVW9XmDwTqEnmpSGai0KYg==" spinCount="100000" sqref="B6:C6" name="Range1_1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"/>
    <protectedRange sqref="B7:C7" name="Range1_25"/>
    <protectedRange sqref="D7" name="Range1_1_26"/>
    <protectedRange sqref="E7:P7 T7" name="Range1_3_5_24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31"/>
    <protectedRange algorithmName="SHA-512" hashValue="ON39YdpmFHfN9f47KpiRvqrKx0V9+erV1CNkpWzYhW/Qyc6aT8rEyCrvauWSYGZK2ia3o7vd3akF07acHAFpOA==" saltValue="yVW9XmDwTqEnmpSGai0KYg==" spinCount="100000" sqref="E10:P10 T10" name="Range1_3_5_30"/>
    <protectedRange algorithmName="SHA-512" hashValue="ON39YdpmFHfN9f47KpiRvqrKx0V9+erV1CNkpWzYhW/Qyc6aT8rEyCrvauWSYGZK2ia3o7vd3akF07acHAFpOA==" saltValue="yVW9XmDwTqEnmpSGai0KYg==" spinCount="100000" sqref="B11:C11" name="Range1_14"/>
    <protectedRange algorithmName="SHA-512" hashValue="ON39YdpmFHfN9f47KpiRvqrKx0V9+erV1CNkpWzYhW/Qyc6aT8rEyCrvauWSYGZK2ia3o7vd3akF07acHAFpOA==" saltValue="yVW9XmDwTqEnmpSGai0KYg==" spinCount="100000" sqref="D11" name="Range1_1_8"/>
    <protectedRange algorithmName="SHA-512" hashValue="ON39YdpmFHfN9f47KpiRvqrKx0V9+erV1CNkpWzYhW/Qyc6aT8rEyCrvauWSYGZK2ia3o7vd3akF07acHAFpOA==" saltValue="yVW9XmDwTqEnmpSGai0KYg==" spinCount="100000" sqref="E11:P11 T11" name="Range1_3_5_9"/>
  </protectedRanges>
  <conditionalFormatting sqref="L7:P7">
    <cfRule type="cellIs" dxfId="1562" priority="10" operator="greaterThanOrEqual">
      <formula>200</formula>
    </cfRule>
  </conditionalFormatting>
  <conditionalFormatting sqref="M7">
    <cfRule type="top10" dxfId="1561" priority="9" rank="1"/>
  </conditionalFormatting>
  <conditionalFormatting sqref="O7">
    <cfRule type="top10" dxfId="1560" priority="8" rank="1"/>
  </conditionalFormatting>
  <conditionalFormatting sqref="E11">
    <cfRule type="top10" dxfId="1559" priority="7" rank="1"/>
  </conditionalFormatting>
  <conditionalFormatting sqref="G11">
    <cfRule type="top10" dxfId="1558" priority="6" rank="1"/>
  </conditionalFormatting>
  <conditionalFormatting sqref="E11:P11">
    <cfRule type="cellIs" dxfId="1557" priority="5" operator="greaterThanOrEqual">
      <formula>200</formula>
    </cfRule>
  </conditionalFormatting>
  <conditionalFormatting sqref="I11">
    <cfRule type="top10" dxfId="1556" priority="4" rank="1"/>
  </conditionalFormatting>
  <conditionalFormatting sqref="K11">
    <cfRule type="top10" dxfId="1555" priority="3" rank="1"/>
  </conditionalFormatting>
  <conditionalFormatting sqref="M11">
    <cfRule type="top10" dxfId="1554" priority="2" rank="1"/>
  </conditionalFormatting>
  <conditionalFormatting sqref="O11">
    <cfRule type="top10" dxfId="1553" priority="1" rank="1"/>
  </conditionalFormatting>
  <hyperlinks>
    <hyperlink ref="X1" location="'Kentucky 2025'!A1" display="Return to Rankings" xr:uid="{5DFDBFCE-6514-4051-AA8F-6343B6BA6D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2CB6FC-CB89-4057-96E9-B19E411E2F44}">
          <x14:formula1>
            <xm:f>'C:\Users\jmfg1\Downloads\[ABRA Club Tournament 10252025 Mt. Sterling Ky. 40353.xlsm]DATA'!#REF!</xm:f>
          </x14:formula1>
          <xm:sqref>B11</xm:sqref>
        </x14:dataValidation>
        <x14:dataValidation type="list" allowBlank="1" showInputMessage="1" showErrorMessage="1" xr:uid="{F9FEB7CB-4B03-4C19-83A5-9AEE91241E4B}">
          <x14:formula1>
            <xm:f>'C:\Users\jmfg1\Downloads\[ABRA Club Tournament 10252025 Mt. Sterling Ky. 40353.xlsm]DATA'!#REF!</xm:f>
          </x14:formula1>
          <xm:sqref>D11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397D-32C3-4518-A5DF-13CC6D793B90}">
  <dimension ref="A1:X17"/>
  <sheetViews>
    <sheetView workbookViewId="0">
      <selection activeCell="D23" sqref="D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138</v>
      </c>
      <c r="C2" s="3">
        <v>45829</v>
      </c>
      <c r="D2" s="4" t="s">
        <v>56</v>
      </c>
      <c r="E2" s="5">
        <v>193</v>
      </c>
      <c r="F2" s="22">
        <v>5</v>
      </c>
      <c r="G2" s="24">
        <v>189</v>
      </c>
      <c r="H2" s="22">
        <v>1</v>
      </c>
      <c r="I2" s="5">
        <v>195</v>
      </c>
      <c r="J2" s="22">
        <v>3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41">
        <v>9</v>
      </c>
      <c r="U2" s="8">
        <v>6</v>
      </c>
      <c r="V2" s="9">
        <v>197.25</v>
      </c>
    </row>
    <row r="3" spans="1:24" x14ac:dyDescent="0.3">
      <c r="A3" s="1" t="s">
        <v>11</v>
      </c>
      <c r="B3" s="2" t="s">
        <v>138</v>
      </c>
      <c r="C3" s="3">
        <v>45857</v>
      </c>
      <c r="D3" s="4" t="s">
        <v>56</v>
      </c>
      <c r="E3" s="24">
        <v>193</v>
      </c>
      <c r="F3" s="22">
        <v>2</v>
      </c>
      <c r="G3" s="24">
        <v>191</v>
      </c>
      <c r="H3" s="22">
        <v>4</v>
      </c>
      <c r="I3" s="5">
        <v>194</v>
      </c>
      <c r="J3" s="22">
        <v>1</v>
      </c>
      <c r="K3" s="42">
        <v>193</v>
      </c>
      <c r="L3" s="22">
        <v>3</v>
      </c>
      <c r="M3" s="42">
        <v>193</v>
      </c>
      <c r="N3" s="22">
        <v>0</v>
      </c>
      <c r="O3" s="5">
        <v>183</v>
      </c>
      <c r="P3" s="22">
        <v>3</v>
      </c>
      <c r="Q3" s="6">
        <v>6</v>
      </c>
      <c r="R3" s="6">
        <v>1147</v>
      </c>
      <c r="S3" s="7">
        <v>191.16666666666666</v>
      </c>
      <c r="T3" s="41">
        <v>13</v>
      </c>
      <c r="U3" s="8">
        <v>26</v>
      </c>
      <c r="V3" s="9">
        <v>217.16666666666666</v>
      </c>
    </row>
    <row r="4" spans="1:24" x14ac:dyDescent="0.3">
      <c r="A4" s="1" t="s">
        <v>11</v>
      </c>
      <c r="B4" s="2" t="s">
        <v>138</v>
      </c>
      <c r="C4" s="3">
        <v>45864</v>
      </c>
      <c r="D4" s="4" t="s">
        <v>56</v>
      </c>
      <c r="E4" s="24">
        <v>194</v>
      </c>
      <c r="F4" s="22">
        <v>2</v>
      </c>
      <c r="G4" s="24">
        <v>188</v>
      </c>
      <c r="H4" s="22">
        <v>2</v>
      </c>
      <c r="I4" s="5">
        <v>190</v>
      </c>
      <c r="J4" s="22">
        <v>1</v>
      </c>
      <c r="K4" s="42">
        <v>191</v>
      </c>
      <c r="L4" s="22">
        <v>1</v>
      </c>
      <c r="M4" s="42"/>
      <c r="N4" s="22"/>
      <c r="O4" s="5"/>
      <c r="P4" s="22"/>
      <c r="Q4" s="6">
        <v>4</v>
      </c>
      <c r="R4" s="6">
        <v>763</v>
      </c>
      <c r="S4" s="7">
        <v>190.75</v>
      </c>
      <c r="T4" s="41">
        <v>6</v>
      </c>
      <c r="U4" s="8">
        <v>3</v>
      </c>
      <c r="V4" s="9">
        <v>193.75</v>
      </c>
    </row>
    <row r="5" spans="1:24" x14ac:dyDescent="0.3">
      <c r="A5" s="1" t="s">
        <v>11</v>
      </c>
      <c r="B5" s="2" t="s">
        <v>138</v>
      </c>
      <c r="C5" s="3">
        <v>45872</v>
      </c>
      <c r="D5" s="4" t="s">
        <v>70</v>
      </c>
      <c r="E5" s="24">
        <v>194</v>
      </c>
      <c r="F5" s="22">
        <v>4</v>
      </c>
      <c r="G5" s="24">
        <v>191</v>
      </c>
      <c r="H5" s="22">
        <v>2</v>
      </c>
      <c r="I5" s="5">
        <v>197</v>
      </c>
      <c r="J5" s="22">
        <v>4</v>
      </c>
      <c r="K5" s="42">
        <v>197</v>
      </c>
      <c r="L5" s="22">
        <v>3</v>
      </c>
      <c r="M5" s="42"/>
      <c r="N5" s="22"/>
      <c r="O5" s="5"/>
      <c r="P5" s="22"/>
      <c r="Q5" s="6">
        <v>4</v>
      </c>
      <c r="R5" s="6">
        <v>779</v>
      </c>
      <c r="S5" s="7">
        <v>194.75</v>
      </c>
      <c r="T5" s="41">
        <v>13</v>
      </c>
      <c r="U5" s="8">
        <v>10</v>
      </c>
      <c r="V5" s="9">
        <v>204.75</v>
      </c>
    </row>
    <row r="6" spans="1:24" x14ac:dyDescent="0.3">
      <c r="A6" s="1" t="s">
        <v>11</v>
      </c>
      <c r="B6" s="2" t="s">
        <v>138</v>
      </c>
      <c r="C6" s="3">
        <v>45878</v>
      </c>
      <c r="D6" s="4" t="s">
        <v>56</v>
      </c>
      <c r="E6" s="24">
        <v>190</v>
      </c>
      <c r="F6" s="22">
        <v>2</v>
      </c>
      <c r="G6" s="24">
        <v>195</v>
      </c>
      <c r="H6" s="22">
        <v>3</v>
      </c>
      <c r="I6" s="5">
        <v>190</v>
      </c>
      <c r="J6" s="22">
        <v>1</v>
      </c>
      <c r="K6" s="42">
        <v>192</v>
      </c>
      <c r="L6" s="22">
        <v>3</v>
      </c>
      <c r="M6" s="42"/>
      <c r="N6" s="22"/>
      <c r="O6" s="5"/>
      <c r="P6" s="22"/>
      <c r="Q6" s="6">
        <v>4</v>
      </c>
      <c r="R6" s="6">
        <v>767</v>
      </c>
      <c r="S6" s="7">
        <v>191.75</v>
      </c>
      <c r="T6" s="41">
        <v>9</v>
      </c>
      <c r="U6" s="8">
        <v>5</v>
      </c>
      <c r="V6" s="9">
        <v>196.75</v>
      </c>
    </row>
    <row r="7" spans="1:24" x14ac:dyDescent="0.3">
      <c r="A7" s="1" t="s">
        <v>11</v>
      </c>
      <c r="B7" s="2" t="s">
        <v>138</v>
      </c>
      <c r="C7" s="3">
        <v>45882</v>
      </c>
      <c r="D7" s="4" t="s">
        <v>88</v>
      </c>
      <c r="E7" s="24">
        <v>198</v>
      </c>
      <c r="F7" s="22">
        <v>4</v>
      </c>
      <c r="G7" s="24">
        <v>195</v>
      </c>
      <c r="H7" s="22">
        <v>2</v>
      </c>
      <c r="I7" s="5">
        <v>195</v>
      </c>
      <c r="J7" s="22">
        <v>1</v>
      </c>
      <c r="K7" s="42"/>
      <c r="L7" s="22"/>
      <c r="M7" s="42"/>
      <c r="N7" s="22"/>
      <c r="O7" s="5"/>
      <c r="P7" s="22"/>
      <c r="Q7" s="6">
        <v>3</v>
      </c>
      <c r="R7" s="6">
        <v>588</v>
      </c>
      <c r="S7" s="7">
        <v>196</v>
      </c>
      <c r="T7" s="41">
        <v>7</v>
      </c>
      <c r="U7" s="8">
        <v>9</v>
      </c>
      <c r="V7" s="9">
        <v>205</v>
      </c>
    </row>
    <row r="8" spans="1:24" x14ac:dyDescent="0.3">
      <c r="A8" s="1" t="s">
        <v>11</v>
      </c>
      <c r="B8" s="2" t="s">
        <v>138</v>
      </c>
      <c r="C8" s="3">
        <v>45907</v>
      </c>
      <c r="D8" s="4" t="s">
        <v>40</v>
      </c>
      <c r="E8" s="5">
        <v>198</v>
      </c>
      <c r="F8" s="22">
        <v>2</v>
      </c>
      <c r="G8" s="24">
        <v>194.001</v>
      </c>
      <c r="H8" s="22">
        <v>2</v>
      </c>
      <c r="I8" s="5">
        <v>196.001</v>
      </c>
      <c r="J8" s="22">
        <v>2</v>
      </c>
      <c r="K8" s="5">
        <v>192</v>
      </c>
      <c r="L8" s="22">
        <v>2</v>
      </c>
      <c r="M8" s="5">
        <v>192</v>
      </c>
      <c r="N8" s="22"/>
      <c r="O8" s="5">
        <v>195</v>
      </c>
      <c r="P8" s="22">
        <v>6</v>
      </c>
      <c r="Q8" s="6">
        <v>6</v>
      </c>
      <c r="R8" s="6">
        <v>1167.002</v>
      </c>
      <c r="S8" s="7">
        <v>194.50033333333332</v>
      </c>
      <c r="T8" s="41">
        <v>14</v>
      </c>
      <c r="U8" s="8">
        <v>6</v>
      </c>
      <c r="V8" s="9">
        <v>200.50033333333332</v>
      </c>
    </row>
    <row r="9" spans="1:24" x14ac:dyDescent="0.3">
      <c r="A9" s="1" t="s">
        <v>11</v>
      </c>
      <c r="B9" s="2" t="s">
        <v>138</v>
      </c>
      <c r="C9" s="3">
        <v>45910</v>
      </c>
      <c r="D9" s="4" t="s">
        <v>88</v>
      </c>
      <c r="E9" s="24">
        <v>195</v>
      </c>
      <c r="F9" s="22">
        <v>2</v>
      </c>
      <c r="G9" s="24">
        <v>194</v>
      </c>
      <c r="H9" s="22">
        <v>1</v>
      </c>
      <c r="I9" s="5">
        <v>193</v>
      </c>
      <c r="J9" s="22">
        <v>1</v>
      </c>
      <c r="K9" s="42"/>
      <c r="L9" s="22"/>
      <c r="M9" s="42"/>
      <c r="N9" s="22"/>
      <c r="O9" s="5"/>
      <c r="P9" s="22"/>
      <c r="Q9" s="6">
        <v>3</v>
      </c>
      <c r="R9" s="6">
        <v>582</v>
      </c>
      <c r="S9" s="7">
        <v>194</v>
      </c>
      <c r="T9" s="41">
        <v>7</v>
      </c>
      <c r="U9" s="8">
        <v>3</v>
      </c>
      <c r="V9" s="9">
        <v>197</v>
      </c>
    </row>
    <row r="10" spans="1:24" x14ac:dyDescent="0.3">
      <c r="A10" s="1" t="s">
        <v>11</v>
      </c>
      <c r="B10" s="2" t="s">
        <v>138</v>
      </c>
      <c r="C10" s="3">
        <v>45920</v>
      </c>
      <c r="D10" s="4" t="s">
        <v>56</v>
      </c>
      <c r="E10" s="24">
        <v>197</v>
      </c>
      <c r="F10" s="61">
        <v>2</v>
      </c>
      <c r="G10" s="24">
        <v>194</v>
      </c>
      <c r="H10" s="61">
        <v>2</v>
      </c>
      <c r="I10" s="61">
        <v>194</v>
      </c>
      <c r="J10" s="61">
        <v>3</v>
      </c>
      <c r="K10" s="24">
        <v>195</v>
      </c>
      <c r="L10" s="61">
        <v>2</v>
      </c>
      <c r="M10" s="42"/>
      <c r="N10" s="22"/>
      <c r="O10" s="5"/>
      <c r="P10" s="22"/>
      <c r="Q10" s="6">
        <v>4</v>
      </c>
      <c r="R10" s="6">
        <v>780</v>
      </c>
      <c r="S10" s="7">
        <v>195</v>
      </c>
      <c r="T10" s="41">
        <v>9</v>
      </c>
      <c r="U10" s="8">
        <v>3</v>
      </c>
      <c r="V10" s="9">
        <v>198</v>
      </c>
    </row>
    <row r="11" spans="1:24" x14ac:dyDescent="0.3">
      <c r="A11" s="1" t="s">
        <v>11</v>
      </c>
      <c r="B11" s="2" t="s">
        <v>138</v>
      </c>
      <c r="C11" s="3">
        <v>45935</v>
      </c>
      <c r="D11" s="4" t="s">
        <v>70</v>
      </c>
      <c r="E11" s="5">
        <v>195</v>
      </c>
      <c r="F11" s="22">
        <v>3</v>
      </c>
      <c r="G11" s="24">
        <v>198</v>
      </c>
      <c r="H11" s="22">
        <v>6</v>
      </c>
      <c r="I11" s="5">
        <v>197.01</v>
      </c>
      <c r="J11" s="22">
        <v>6</v>
      </c>
      <c r="K11" s="5">
        <v>194</v>
      </c>
      <c r="L11" s="22">
        <v>2</v>
      </c>
      <c r="M11" s="5"/>
      <c r="N11" s="22"/>
      <c r="O11" s="5"/>
      <c r="P11" s="22"/>
      <c r="Q11" s="6">
        <v>4</v>
      </c>
      <c r="R11" s="6">
        <v>784.01</v>
      </c>
      <c r="S11" s="7">
        <v>196.0025</v>
      </c>
      <c r="T11" s="41">
        <v>17</v>
      </c>
      <c r="U11" s="8">
        <v>11</v>
      </c>
      <c r="V11" s="9">
        <v>207.0025</v>
      </c>
    </row>
    <row r="12" spans="1:24" x14ac:dyDescent="0.3">
      <c r="A12" s="1" t="s">
        <v>11</v>
      </c>
      <c r="B12" s="2" t="s">
        <v>138</v>
      </c>
      <c r="C12" s="3">
        <v>45938</v>
      </c>
      <c r="D12" s="4" t="s">
        <v>88</v>
      </c>
      <c r="E12" s="24">
        <v>196.001</v>
      </c>
      <c r="F12" s="22">
        <v>3</v>
      </c>
      <c r="G12" s="24">
        <v>199</v>
      </c>
      <c r="H12" s="22">
        <v>4</v>
      </c>
      <c r="I12" s="5">
        <v>193</v>
      </c>
      <c r="J12" s="22">
        <v>2</v>
      </c>
      <c r="K12" s="42"/>
      <c r="L12" s="22"/>
      <c r="M12" s="42"/>
      <c r="N12" s="22"/>
      <c r="O12" s="5"/>
      <c r="P12" s="22"/>
      <c r="Q12" s="6">
        <v>3</v>
      </c>
      <c r="R12" s="6">
        <v>588.00099999999998</v>
      </c>
      <c r="S12" s="7">
        <v>196.00033333333332</v>
      </c>
      <c r="T12" s="41">
        <v>9</v>
      </c>
      <c r="U12" s="8">
        <v>9</v>
      </c>
      <c r="V12" s="9">
        <v>205.00033333333332</v>
      </c>
    </row>
    <row r="13" spans="1:24" x14ac:dyDescent="0.3">
      <c r="A13" s="1" t="s">
        <v>11</v>
      </c>
      <c r="B13" s="2" t="s">
        <v>138</v>
      </c>
      <c r="C13" s="3">
        <v>45948</v>
      </c>
      <c r="D13" s="4" t="s">
        <v>56</v>
      </c>
      <c r="E13" s="24">
        <v>195.001</v>
      </c>
      <c r="F13" s="61">
        <v>3</v>
      </c>
      <c r="G13" s="24">
        <v>193</v>
      </c>
      <c r="H13" s="61">
        <v>0</v>
      </c>
      <c r="I13" s="61">
        <v>193</v>
      </c>
      <c r="J13" s="61">
        <v>1</v>
      </c>
      <c r="K13" s="24">
        <v>195.001</v>
      </c>
      <c r="L13" s="61">
        <v>4</v>
      </c>
      <c r="M13" s="42"/>
      <c r="N13" s="22"/>
      <c r="O13" s="5"/>
      <c r="P13" s="22"/>
      <c r="Q13" s="6">
        <v>4</v>
      </c>
      <c r="R13" s="6">
        <v>776.00199999999995</v>
      </c>
      <c r="S13" s="7">
        <v>194.00049999999999</v>
      </c>
      <c r="T13" s="41">
        <v>8</v>
      </c>
      <c r="U13" s="8">
        <v>11</v>
      </c>
      <c r="V13" s="9">
        <v>205.00049999999999</v>
      </c>
    </row>
    <row r="14" spans="1:24" x14ac:dyDescent="0.3">
      <c r="A14" s="1" t="s">
        <v>11</v>
      </c>
      <c r="B14" s="2" t="s">
        <v>138</v>
      </c>
      <c r="C14" s="3">
        <v>45963</v>
      </c>
      <c r="D14" s="4" t="s">
        <v>70</v>
      </c>
      <c r="E14" s="5">
        <v>195.001</v>
      </c>
      <c r="F14" s="22">
        <v>3</v>
      </c>
      <c r="G14" s="24">
        <v>189</v>
      </c>
      <c r="H14" s="22">
        <v>4</v>
      </c>
      <c r="I14" s="5">
        <v>195</v>
      </c>
      <c r="J14" s="22">
        <v>5</v>
      </c>
      <c r="K14" s="5">
        <v>200</v>
      </c>
      <c r="L14" s="22">
        <v>3</v>
      </c>
      <c r="M14" s="5"/>
      <c r="N14" s="22"/>
      <c r="O14" s="5"/>
      <c r="P14" s="22"/>
      <c r="Q14" s="6">
        <v>4</v>
      </c>
      <c r="R14" s="6">
        <v>779.00099999999998</v>
      </c>
      <c r="S14" s="7">
        <v>194.75024999999999</v>
      </c>
      <c r="T14" s="41">
        <v>15</v>
      </c>
      <c r="U14" s="8">
        <v>9</v>
      </c>
      <c r="V14" s="9">
        <v>203.75024999999999</v>
      </c>
    </row>
    <row r="15" spans="1:24" x14ac:dyDescent="0.3">
      <c r="A15" s="47" t="s">
        <v>12</v>
      </c>
      <c r="B15" s="2" t="s">
        <v>205</v>
      </c>
      <c r="C15" s="3">
        <v>45966</v>
      </c>
      <c r="D15" s="100" t="s">
        <v>88</v>
      </c>
      <c r="E15" s="24">
        <v>187.001</v>
      </c>
      <c r="F15" s="61">
        <v>1</v>
      </c>
      <c r="G15" s="24">
        <v>189</v>
      </c>
      <c r="H15" s="61">
        <v>0</v>
      </c>
      <c r="I15" s="61">
        <v>190</v>
      </c>
      <c r="J15" s="61">
        <v>2</v>
      </c>
      <c r="K15" s="24"/>
      <c r="L15" s="61"/>
      <c r="M15" s="42"/>
      <c r="N15" s="22"/>
      <c r="O15" s="5"/>
      <c r="P15" s="22"/>
      <c r="Q15" s="8">
        <v>3</v>
      </c>
      <c r="R15" s="8">
        <v>566.00099999999998</v>
      </c>
      <c r="S15" s="7">
        <v>188.667</v>
      </c>
      <c r="T15" s="41">
        <v>3</v>
      </c>
      <c r="U15" s="8">
        <v>11</v>
      </c>
      <c r="V15" s="7">
        <v>199.667</v>
      </c>
    </row>
    <row r="17" spans="17:22" x14ac:dyDescent="0.3">
      <c r="Q17" s="37">
        <f>SUM(Q2:Q16)</f>
        <v>56</v>
      </c>
      <c r="R17" s="37">
        <f>SUM(R2:R16)</f>
        <v>10831.017000000002</v>
      </c>
      <c r="S17" s="38">
        <f>SUM(R17/Q17)</f>
        <v>193.41101785714289</v>
      </c>
      <c r="T17" s="37">
        <f>SUM(T2:T16)</f>
        <v>139</v>
      </c>
      <c r="U17" s="37">
        <f>SUM(U2:U16)</f>
        <v>122</v>
      </c>
      <c r="V17" s="39">
        <f>SUM(S17+U17)</f>
        <v>315.41101785714289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8:C8" name="Range1_9_2"/>
    <protectedRange sqref="D8" name="Range1_1_6_1"/>
    <protectedRange sqref="E8 H8:L8 N8" name="Range1_1_2_19_1_8"/>
    <protectedRange sqref="T8" name="Range1_3_5_5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3"/>
    <protectedRange algorithmName="SHA-512" hashValue="ON39YdpmFHfN9f47KpiRvqrKx0V9+erV1CNkpWzYhW/Qyc6aT8rEyCrvauWSYGZK2ia3o7vd3akF07acHAFpOA==" saltValue="yVW9XmDwTqEnmpSGai0KYg==" spinCount="100000" sqref="E9 H9:L9 N9" name="Range1_1_2_19_1_9"/>
    <protectedRange algorithmName="SHA-512" hashValue="ON39YdpmFHfN9f47KpiRvqrKx0V9+erV1CNkpWzYhW/Qyc6aT8rEyCrvauWSYGZK2ia3o7vd3akF07acHAFpOA==" saltValue="yVW9XmDwTqEnmpSGai0KYg==" spinCount="100000" sqref="T9" name="Range1_3_5_4_3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B13:C13" name="Range1_13_3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B14:C14" name="Range1_6"/>
    <protectedRange algorithmName="SHA-512" hashValue="ON39YdpmFHfN9f47KpiRvqrKx0V9+erV1CNkpWzYhW/Qyc6aT8rEyCrvauWSYGZK2ia3o7vd3akF07acHAFpOA==" saltValue="yVW9XmDwTqEnmpSGai0KYg==" spinCount="100000" sqref="D14" name="Range1_1_6"/>
    <protectedRange algorithmName="SHA-512" hashValue="ON39YdpmFHfN9f47KpiRvqrKx0V9+erV1CNkpWzYhW/Qyc6aT8rEyCrvauWSYGZK2ia3o7vd3akF07acHAFpOA==" saltValue="yVW9XmDwTqEnmpSGai0KYg==" spinCount="100000" sqref="T14" name="Range1_3_5_5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</protectedRanges>
  <conditionalFormatting sqref="E8">
    <cfRule type="top10" dxfId="1552" priority="56" rank="1"/>
  </conditionalFormatting>
  <conditionalFormatting sqref="G8">
    <cfRule type="top10" dxfId="1551" priority="55" rank="1"/>
  </conditionalFormatting>
  <conditionalFormatting sqref="I8">
    <cfRule type="top10" dxfId="1550" priority="54" rank="1"/>
  </conditionalFormatting>
  <conditionalFormatting sqref="K8">
    <cfRule type="top10" dxfId="1549" priority="53" rank="1"/>
  </conditionalFormatting>
  <conditionalFormatting sqref="M8">
    <cfRule type="top10" dxfId="1548" priority="52" rank="1"/>
  </conditionalFormatting>
  <conditionalFormatting sqref="O8">
    <cfRule type="top10" dxfId="1547" priority="51" rank="1"/>
  </conditionalFormatting>
  <conditionalFormatting sqref="E8:P8">
    <cfRule type="cellIs" dxfId="1546" priority="50" operator="greaterThanOrEqual">
      <formula>200</formula>
    </cfRule>
  </conditionalFormatting>
  <conditionalFormatting sqref="E9">
    <cfRule type="top10" dxfId="1545" priority="44" rank="1"/>
  </conditionalFormatting>
  <conditionalFormatting sqref="E9:P9">
    <cfRule type="cellIs" dxfId="1544" priority="43" operator="greaterThanOrEqual">
      <formula>200</formula>
    </cfRule>
  </conditionalFormatting>
  <conditionalFormatting sqref="G9">
    <cfRule type="top10" dxfId="1543" priority="45" rank="1"/>
  </conditionalFormatting>
  <conditionalFormatting sqref="I9">
    <cfRule type="top10" dxfId="1542" priority="46" rank="1"/>
  </conditionalFormatting>
  <conditionalFormatting sqref="K9">
    <cfRule type="top10" dxfId="1541" priority="47" rank="1"/>
  </conditionalFormatting>
  <conditionalFormatting sqref="M9">
    <cfRule type="top10" dxfId="1540" priority="48" rank="1"/>
  </conditionalFormatting>
  <conditionalFormatting sqref="O9">
    <cfRule type="top10" dxfId="1539" priority="49" rank="1"/>
  </conditionalFormatting>
  <conditionalFormatting sqref="E10:P10">
    <cfRule type="cellIs" dxfId="1538" priority="36" operator="greaterThanOrEqual">
      <formula>200</formula>
    </cfRule>
  </conditionalFormatting>
  <conditionalFormatting sqref="E10">
    <cfRule type="top10" dxfId="1537" priority="37" rank="1"/>
  </conditionalFormatting>
  <conditionalFormatting sqref="G10">
    <cfRule type="top10" dxfId="1536" priority="38" rank="1"/>
  </conditionalFormatting>
  <conditionalFormatting sqref="I10">
    <cfRule type="top10" dxfId="1535" priority="39" rank="1"/>
  </conditionalFormatting>
  <conditionalFormatting sqref="K10">
    <cfRule type="top10" dxfId="1534" priority="40" rank="1"/>
  </conditionalFormatting>
  <conditionalFormatting sqref="M10">
    <cfRule type="top10" dxfId="1533" priority="41" rank="1"/>
  </conditionalFormatting>
  <conditionalFormatting sqref="O10">
    <cfRule type="top10" dxfId="1532" priority="42" rank="1"/>
  </conditionalFormatting>
  <conditionalFormatting sqref="E11">
    <cfRule type="top10" dxfId="1531" priority="35" rank="1"/>
  </conditionalFormatting>
  <conditionalFormatting sqref="G11">
    <cfRule type="top10" dxfId="1530" priority="34" rank="1"/>
  </conditionalFormatting>
  <conditionalFormatting sqref="I11">
    <cfRule type="top10" dxfId="1529" priority="33" rank="1"/>
  </conditionalFormatting>
  <conditionalFormatting sqref="K11">
    <cfRule type="top10" dxfId="1528" priority="32" rank="1"/>
  </conditionalFormatting>
  <conditionalFormatting sqref="M11">
    <cfRule type="top10" dxfId="1527" priority="31" rank="1"/>
  </conditionalFormatting>
  <conditionalFormatting sqref="O11">
    <cfRule type="top10" dxfId="1526" priority="30" rank="1"/>
  </conditionalFormatting>
  <conditionalFormatting sqref="E11:P11">
    <cfRule type="cellIs" dxfId="1525" priority="29" operator="greaterThanOrEqual">
      <formula>200</formula>
    </cfRule>
  </conditionalFormatting>
  <conditionalFormatting sqref="E12">
    <cfRule type="top10" dxfId="1524" priority="23" rank="1"/>
  </conditionalFormatting>
  <conditionalFormatting sqref="E12:P12">
    <cfRule type="cellIs" dxfId="1523" priority="22" operator="greaterThanOrEqual">
      <formula>200</formula>
    </cfRule>
  </conditionalFormatting>
  <conditionalFormatting sqref="G12">
    <cfRule type="top10" dxfId="1522" priority="24" rank="1"/>
  </conditionalFormatting>
  <conditionalFormatting sqref="I12">
    <cfRule type="top10" dxfId="1521" priority="25" rank="1"/>
  </conditionalFormatting>
  <conditionalFormatting sqref="K12">
    <cfRule type="top10" dxfId="1520" priority="26" rank="1"/>
  </conditionalFormatting>
  <conditionalFormatting sqref="M12">
    <cfRule type="top10" dxfId="1519" priority="27" rank="1"/>
  </conditionalFormatting>
  <conditionalFormatting sqref="O12">
    <cfRule type="top10" dxfId="1518" priority="28" rank="1"/>
  </conditionalFormatting>
  <conditionalFormatting sqref="E13:P13">
    <cfRule type="cellIs" dxfId="1517" priority="15" operator="greaterThanOrEqual">
      <formula>200</formula>
    </cfRule>
  </conditionalFormatting>
  <conditionalFormatting sqref="E13">
    <cfRule type="top10" dxfId="1516" priority="16" rank="1"/>
  </conditionalFormatting>
  <conditionalFormatting sqref="G13">
    <cfRule type="top10" dxfId="1515" priority="17" rank="1"/>
  </conditionalFormatting>
  <conditionalFormatting sqref="I13">
    <cfRule type="top10" dxfId="1514" priority="18" rank="1"/>
  </conditionalFormatting>
  <conditionalFormatting sqref="K13">
    <cfRule type="top10" dxfId="1513" priority="19" rank="1"/>
  </conditionalFormatting>
  <conditionalFormatting sqref="M13">
    <cfRule type="top10" dxfId="1512" priority="20" rank="1"/>
  </conditionalFormatting>
  <conditionalFormatting sqref="O13">
    <cfRule type="top10" dxfId="1511" priority="21" rank="1"/>
  </conditionalFormatting>
  <conditionalFormatting sqref="E14">
    <cfRule type="top10" dxfId="1510" priority="14" rank="1"/>
  </conditionalFormatting>
  <conditionalFormatting sqref="G14">
    <cfRule type="top10" dxfId="1509" priority="13" rank="1"/>
  </conditionalFormatting>
  <conditionalFormatting sqref="I14">
    <cfRule type="top10" dxfId="1508" priority="12" rank="1"/>
  </conditionalFormatting>
  <conditionalFormatting sqref="K14">
    <cfRule type="top10" dxfId="1507" priority="11" rank="1"/>
  </conditionalFormatting>
  <conditionalFormatting sqref="M14">
    <cfRule type="top10" dxfId="1506" priority="10" rank="1"/>
  </conditionalFormatting>
  <conditionalFormatting sqref="O14">
    <cfRule type="top10" dxfId="1505" priority="9" rank="1"/>
  </conditionalFormatting>
  <conditionalFormatting sqref="E14:P14">
    <cfRule type="cellIs" dxfId="1504" priority="8" operator="greaterThanOrEqual">
      <formula>200</formula>
    </cfRule>
  </conditionalFormatting>
  <conditionalFormatting sqref="E15">
    <cfRule type="top10" dxfId="1503" priority="2" rank="1"/>
  </conditionalFormatting>
  <conditionalFormatting sqref="E15:P15">
    <cfRule type="cellIs" dxfId="1502" priority="1" operator="greaterThanOrEqual">
      <formula>200</formula>
    </cfRule>
  </conditionalFormatting>
  <conditionalFormatting sqref="G15">
    <cfRule type="top10" dxfId="1501" priority="3" rank="1"/>
  </conditionalFormatting>
  <conditionalFormatting sqref="I15">
    <cfRule type="top10" dxfId="1500" priority="4" rank="1"/>
  </conditionalFormatting>
  <conditionalFormatting sqref="K15">
    <cfRule type="top10" dxfId="1499" priority="5" rank="1"/>
  </conditionalFormatting>
  <conditionalFormatting sqref="M15">
    <cfRule type="top10" dxfId="1498" priority="6" rank="1"/>
  </conditionalFormatting>
  <conditionalFormatting sqref="O15">
    <cfRule type="top10" dxfId="1497" priority="7" rank="1"/>
  </conditionalFormatting>
  <hyperlinks>
    <hyperlink ref="X1" location="'Kentucky 2025'!A1" display="Return to Rankings" xr:uid="{39EB56A1-804D-457D-AB10-C649F44B769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518F19-DB96-4BF4-9D68-85136D5FD3D1}">
          <x14:formula1>
            <xm:f>'[11-2-25-ABRA Wilmore KY Results.xlsm]DATA'!#REF!</xm:f>
          </x14:formula1>
          <xm:sqref>D14</xm:sqref>
        </x14:dataValidation>
        <x14:dataValidation type="list" allowBlank="1" showInputMessage="1" showErrorMessage="1" xr:uid="{9AFA389B-A0AA-4716-A2D5-AED6EAEED291}">
          <x14:formula1>
            <xm:f>'[11-2-25-ABRA Wilmore KY Results.xlsm]DATA'!#REF!</xm:f>
          </x14:formula1>
          <xm:sqref>B14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B8C7-F928-4F81-9A45-EC21B2678DAE}">
  <dimension ref="A1:X1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57</v>
      </c>
      <c r="C2" s="3">
        <v>45731</v>
      </c>
      <c r="D2" s="4" t="s">
        <v>56</v>
      </c>
      <c r="E2" s="47">
        <v>184</v>
      </c>
      <c r="F2" s="48">
        <v>2</v>
      </c>
      <c r="G2" s="47">
        <v>186</v>
      </c>
      <c r="H2" s="48">
        <v>0</v>
      </c>
      <c r="I2" s="47">
        <v>177</v>
      </c>
      <c r="J2" s="48">
        <v>1</v>
      </c>
      <c r="K2" s="47">
        <v>179</v>
      </c>
      <c r="L2" s="48">
        <v>1</v>
      </c>
      <c r="M2" s="46"/>
      <c r="N2" s="46"/>
      <c r="O2" s="46"/>
      <c r="P2" s="46"/>
      <c r="Q2" s="6">
        <v>4</v>
      </c>
      <c r="R2" s="6">
        <v>726</v>
      </c>
      <c r="S2" s="7">
        <v>181.5</v>
      </c>
      <c r="T2" s="41">
        <v>4</v>
      </c>
      <c r="U2" s="8">
        <v>5</v>
      </c>
      <c r="V2" s="9">
        <v>186.5</v>
      </c>
    </row>
    <row r="3" spans="1:24" x14ac:dyDescent="0.3">
      <c r="A3" s="1" t="s">
        <v>11</v>
      </c>
      <c r="B3" s="2" t="s">
        <v>57</v>
      </c>
      <c r="C3" s="3">
        <v>45745</v>
      </c>
      <c r="D3" s="4" t="s">
        <v>56</v>
      </c>
      <c r="E3" s="24">
        <v>194</v>
      </c>
      <c r="F3" s="22">
        <v>1</v>
      </c>
      <c r="G3" s="24">
        <v>190</v>
      </c>
      <c r="H3" s="22">
        <v>0</v>
      </c>
      <c r="I3" s="5">
        <v>188</v>
      </c>
      <c r="J3" s="22">
        <v>2</v>
      </c>
      <c r="K3" s="42">
        <v>185</v>
      </c>
      <c r="L3" s="22">
        <v>1</v>
      </c>
      <c r="M3" s="42"/>
      <c r="N3" s="22"/>
      <c r="O3" s="5"/>
      <c r="P3" s="22"/>
      <c r="Q3" s="6">
        <v>4</v>
      </c>
      <c r="R3" s="6">
        <v>757</v>
      </c>
      <c r="S3" s="7">
        <v>189.25</v>
      </c>
      <c r="T3" s="41">
        <v>4</v>
      </c>
      <c r="U3" s="8">
        <v>7</v>
      </c>
      <c r="V3" s="9">
        <v>196.25</v>
      </c>
    </row>
    <row r="4" spans="1:24" x14ac:dyDescent="0.3">
      <c r="A4" s="1" t="s">
        <v>11</v>
      </c>
      <c r="B4" s="2" t="s">
        <v>57</v>
      </c>
      <c r="C4" s="3">
        <v>45763</v>
      </c>
      <c r="D4" s="4" t="s">
        <v>88</v>
      </c>
      <c r="E4" s="24">
        <v>174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42"/>
      <c r="L4" s="22"/>
      <c r="M4" s="42"/>
      <c r="N4" s="22"/>
      <c r="O4" s="5"/>
      <c r="P4" s="22"/>
      <c r="Q4" s="6">
        <v>3</v>
      </c>
      <c r="R4" s="6">
        <v>548</v>
      </c>
      <c r="S4" s="7">
        <v>182.66666666666666</v>
      </c>
      <c r="T4" s="41">
        <v>3</v>
      </c>
      <c r="U4" s="8">
        <v>3</v>
      </c>
      <c r="V4" s="9">
        <v>185.66666666666666</v>
      </c>
    </row>
    <row r="5" spans="1:24" x14ac:dyDescent="0.3">
      <c r="A5" s="1" t="s">
        <v>11</v>
      </c>
      <c r="B5" s="2" t="s">
        <v>57</v>
      </c>
      <c r="C5" s="3">
        <v>45766</v>
      </c>
      <c r="D5" s="4" t="s">
        <v>56</v>
      </c>
      <c r="E5" s="24">
        <v>185</v>
      </c>
      <c r="F5" s="22">
        <v>2</v>
      </c>
      <c r="G5" s="24">
        <v>187</v>
      </c>
      <c r="H5" s="22">
        <v>1</v>
      </c>
      <c r="I5" s="5">
        <v>180</v>
      </c>
      <c r="J5" s="22">
        <v>2</v>
      </c>
      <c r="K5" s="42">
        <v>185</v>
      </c>
      <c r="L5" s="22">
        <v>2</v>
      </c>
      <c r="M5" s="42"/>
      <c r="N5" s="22"/>
      <c r="O5" s="5"/>
      <c r="P5" s="22"/>
      <c r="Q5" s="6">
        <v>4</v>
      </c>
      <c r="R5" s="6">
        <v>737</v>
      </c>
      <c r="S5" s="7">
        <v>184.25</v>
      </c>
      <c r="T5" s="41">
        <v>7</v>
      </c>
      <c r="U5" s="8">
        <v>3</v>
      </c>
      <c r="V5" s="9">
        <v>187.25</v>
      </c>
    </row>
    <row r="6" spans="1:24" x14ac:dyDescent="0.3">
      <c r="A6" s="1" t="s">
        <v>11</v>
      </c>
      <c r="B6" s="2" t="s">
        <v>57</v>
      </c>
      <c r="C6" s="3">
        <v>45791</v>
      </c>
      <c r="D6" s="4" t="s">
        <v>88</v>
      </c>
      <c r="E6" s="24">
        <v>189</v>
      </c>
      <c r="F6" s="22">
        <v>1</v>
      </c>
      <c r="G6" s="24">
        <v>195</v>
      </c>
      <c r="H6" s="22">
        <v>0</v>
      </c>
      <c r="I6" s="5">
        <v>191</v>
      </c>
      <c r="J6" s="22">
        <v>2</v>
      </c>
      <c r="K6" s="42"/>
      <c r="L6" s="22"/>
      <c r="M6" s="42"/>
      <c r="N6" s="22"/>
      <c r="O6" s="5"/>
      <c r="P6" s="22"/>
      <c r="Q6" s="6">
        <v>3</v>
      </c>
      <c r="R6" s="6">
        <v>575</v>
      </c>
      <c r="S6" s="7">
        <v>191.66666666666666</v>
      </c>
      <c r="T6" s="41">
        <v>3</v>
      </c>
      <c r="U6" s="8">
        <v>5</v>
      </c>
      <c r="V6" s="9">
        <v>196.66666666666666</v>
      </c>
    </row>
    <row r="7" spans="1:24" x14ac:dyDescent="0.3">
      <c r="A7" s="1" t="s">
        <v>11</v>
      </c>
      <c r="B7" s="2" t="s">
        <v>57</v>
      </c>
      <c r="C7" s="3">
        <v>45808</v>
      </c>
      <c r="D7" s="4" t="s">
        <v>56</v>
      </c>
      <c r="E7" s="61">
        <v>185</v>
      </c>
      <c r="F7" s="61">
        <v>0</v>
      </c>
      <c r="G7" s="24">
        <v>190</v>
      </c>
      <c r="H7" s="61">
        <v>1</v>
      </c>
      <c r="I7" s="61">
        <v>190</v>
      </c>
      <c r="J7" s="61">
        <v>3</v>
      </c>
      <c r="K7" s="61">
        <v>185</v>
      </c>
      <c r="L7" s="61">
        <v>0</v>
      </c>
      <c r="M7" s="5"/>
      <c r="N7" s="22"/>
      <c r="O7" s="5"/>
      <c r="P7" s="22"/>
      <c r="Q7" s="6">
        <v>4</v>
      </c>
      <c r="R7" s="6">
        <v>750</v>
      </c>
      <c r="S7" s="7">
        <v>187.5</v>
      </c>
      <c r="T7" s="41">
        <v>4</v>
      </c>
      <c r="U7" s="8">
        <v>2</v>
      </c>
      <c r="V7" s="9">
        <v>181.5</v>
      </c>
    </row>
    <row r="8" spans="1:24" x14ac:dyDescent="0.3">
      <c r="A8" s="1" t="s">
        <v>11</v>
      </c>
      <c r="B8" s="2" t="s">
        <v>57</v>
      </c>
      <c r="C8" s="3">
        <v>45829</v>
      </c>
      <c r="D8" s="4" t="s">
        <v>56</v>
      </c>
      <c r="E8" s="5">
        <v>191</v>
      </c>
      <c r="F8" s="22">
        <v>2</v>
      </c>
      <c r="G8" s="24">
        <v>188</v>
      </c>
      <c r="H8" s="22">
        <v>1</v>
      </c>
      <c r="I8" s="5">
        <v>187</v>
      </c>
      <c r="J8" s="22">
        <v>2</v>
      </c>
      <c r="K8" s="5">
        <v>190</v>
      </c>
      <c r="L8" s="22">
        <v>0</v>
      </c>
      <c r="M8" s="5"/>
      <c r="N8" s="22"/>
      <c r="O8" s="5"/>
      <c r="P8" s="22"/>
      <c r="Q8" s="6">
        <v>4</v>
      </c>
      <c r="R8" s="6">
        <v>756</v>
      </c>
      <c r="S8" s="7">
        <v>189</v>
      </c>
      <c r="T8" s="41">
        <v>5</v>
      </c>
      <c r="U8" s="8">
        <v>2</v>
      </c>
      <c r="V8" s="9">
        <v>191</v>
      </c>
    </row>
    <row r="9" spans="1:24" x14ac:dyDescent="0.3">
      <c r="A9" s="1" t="s">
        <v>11</v>
      </c>
      <c r="B9" s="2" t="s">
        <v>57</v>
      </c>
      <c r="C9" s="3">
        <v>45847</v>
      </c>
      <c r="D9" s="4" t="s">
        <v>88</v>
      </c>
      <c r="E9" s="24">
        <v>196</v>
      </c>
      <c r="F9" s="22">
        <v>3</v>
      </c>
      <c r="G9" s="24">
        <v>189</v>
      </c>
      <c r="H9" s="22">
        <v>0</v>
      </c>
      <c r="I9" s="5">
        <v>193</v>
      </c>
      <c r="J9" s="22">
        <v>3</v>
      </c>
      <c r="K9" s="42"/>
      <c r="L9" s="22"/>
      <c r="M9" s="42"/>
      <c r="N9" s="22"/>
      <c r="O9" s="5"/>
      <c r="P9" s="22"/>
      <c r="Q9" s="6">
        <v>3</v>
      </c>
      <c r="R9" s="6">
        <v>578</v>
      </c>
      <c r="S9" s="7">
        <v>192.66666666666666</v>
      </c>
      <c r="T9" s="41">
        <v>6</v>
      </c>
      <c r="U9" s="8">
        <v>11</v>
      </c>
      <c r="V9" s="9">
        <v>203.66666666666666</v>
      </c>
    </row>
    <row r="10" spans="1:24" x14ac:dyDescent="0.3">
      <c r="A10" s="1" t="s">
        <v>11</v>
      </c>
      <c r="B10" s="2" t="s">
        <v>57</v>
      </c>
      <c r="C10" s="3">
        <v>45857</v>
      </c>
      <c r="D10" s="4" t="s">
        <v>56</v>
      </c>
      <c r="E10" s="5">
        <v>191</v>
      </c>
      <c r="F10" s="22">
        <v>3</v>
      </c>
      <c r="G10" s="24">
        <v>189</v>
      </c>
      <c r="H10" s="22">
        <v>0</v>
      </c>
      <c r="I10" s="5">
        <v>191</v>
      </c>
      <c r="J10" s="22">
        <v>1</v>
      </c>
      <c r="K10" s="5">
        <v>186</v>
      </c>
      <c r="L10" s="22">
        <v>1</v>
      </c>
      <c r="M10" s="5">
        <v>189</v>
      </c>
      <c r="N10" s="22">
        <v>2</v>
      </c>
      <c r="O10" s="5">
        <v>188</v>
      </c>
      <c r="P10" s="22">
        <v>1</v>
      </c>
      <c r="Q10" s="6">
        <v>6</v>
      </c>
      <c r="R10" s="6">
        <v>1134</v>
      </c>
      <c r="S10" s="7">
        <v>189</v>
      </c>
      <c r="T10" s="41">
        <v>8</v>
      </c>
      <c r="U10" s="8">
        <v>12</v>
      </c>
      <c r="V10" s="9">
        <v>201</v>
      </c>
    </row>
    <row r="11" spans="1:24" x14ac:dyDescent="0.3">
      <c r="A11" s="1" t="s">
        <v>11</v>
      </c>
      <c r="B11" s="2" t="s">
        <v>57</v>
      </c>
      <c r="C11" s="3">
        <v>45864</v>
      </c>
      <c r="D11" s="4" t="s">
        <v>56</v>
      </c>
      <c r="E11" s="5">
        <v>194</v>
      </c>
      <c r="F11" s="22">
        <v>3</v>
      </c>
      <c r="G11" s="24">
        <v>190</v>
      </c>
      <c r="H11" s="22">
        <v>0</v>
      </c>
      <c r="I11" s="5">
        <v>186</v>
      </c>
      <c r="J11" s="22">
        <v>0</v>
      </c>
      <c r="K11" s="5">
        <v>186</v>
      </c>
      <c r="L11" s="22">
        <v>0</v>
      </c>
      <c r="M11" s="5"/>
      <c r="N11" s="22"/>
      <c r="O11" s="5"/>
      <c r="P11" s="22"/>
      <c r="Q11" s="6">
        <v>4</v>
      </c>
      <c r="R11" s="6">
        <v>756</v>
      </c>
      <c r="S11" s="7">
        <v>189</v>
      </c>
      <c r="T11" s="41">
        <v>3</v>
      </c>
      <c r="U11" s="8">
        <v>2</v>
      </c>
      <c r="V11" s="9">
        <v>191</v>
      </c>
    </row>
    <row r="12" spans="1:24" x14ac:dyDescent="0.3">
      <c r="A12" s="1" t="s">
        <v>11</v>
      </c>
      <c r="B12" s="2" t="s">
        <v>57</v>
      </c>
      <c r="C12" s="3">
        <v>45878</v>
      </c>
      <c r="D12" s="4" t="s">
        <v>56</v>
      </c>
      <c r="E12" s="5">
        <v>194</v>
      </c>
      <c r="F12" s="22">
        <v>2</v>
      </c>
      <c r="G12" s="24">
        <v>192</v>
      </c>
      <c r="H12" s="22">
        <v>0</v>
      </c>
      <c r="I12" s="5">
        <v>188</v>
      </c>
      <c r="J12" s="22">
        <v>2</v>
      </c>
      <c r="K12" s="5">
        <v>191</v>
      </c>
      <c r="L12" s="22">
        <v>0</v>
      </c>
      <c r="M12" s="5"/>
      <c r="N12" s="22"/>
      <c r="O12" s="5"/>
      <c r="P12" s="22"/>
      <c r="Q12" s="6">
        <v>4</v>
      </c>
      <c r="R12" s="6">
        <v>765</v>
      </c>
      <c r="S12" s="7">
        <v>191.25</v>
      </c>
      <c r="T12" s="41">
        <v>4</v>
      </c>
      <c r="U12" s="8">
        <v>2</v>
      </c>
      <c r="V12" s="9">
        <v>193.25</v>
      </c>
    </row>
    <row r="13" spans="1:24" x14ac:dyDescent="0.3">
      <c r="A13" s="1" t="s">
        <v>11</v>
      </c>
      <c r="B13" s="2" t="s">
        <v>57</v>
      </c>
      <c r="C13" s="3">
        <v>45882</v>
      </c>
      <c r="D13" s="4" t="s">
        <v>88</v>
      </c>
      <c r="E13" s="24">
        <v>194</v>
      </c>
      <c r="F13" s="22">
        <v>4</v>
      </c>
      <c r="G13" s="24">
        <v>189</v>
      </c>
      <c r="H13" s="22">
        <v>0</v>
      </c>
      <c r="I13" s="5">
        <v>193</v>
      </c>
      <c r="J13" s="22">
        <v>0</v>
      </c>
      <c r="K13" s="42"/>
      <c r="L13" s="22"/>
      <c r="M13" s="42"/>
      <c r="N13" s="22"/>
      <c r="O13" s="5"/>
      <c r="P13" s="22"/>
      <c r="Q13" s="6">
        <v>3</v>
      </c>
      <c r="R13" s="6">
        <v>576</v>
      </c>
      <c r="S13" s="7">
        <v>192</v>
      </c>
      <c r="T13" s="41">
        <v>4</v>
      </c>
      <c r="U13" s="8">
        <v>3</v>
      </c>
      <c r="V13" s="9">
        <v>195</v>
      </c>
    </row>
    <row r="14" spans="1:24" x14ac:dyDescent="0.3">
      <c r="A14" s="1" t="s">
        <v>11</v>
      </c>
      <c r="B14" s="2" t="s">
        <v>57</v>
      </c>
      <c r="C14" s="3">
        <v>45885</v>
      </c>
      <c r="D14" s="4" t="s">
        <v>56</v>
      </c>
      <c r="E14" s="24">
        <v>194</v>
      </c>
      <c r="F14" s="22">
        <v>2</v>
      </c>
      <c r="G14" s="24">
        <v>188</v>
      </c>
      <c r="H14" s="22">
        <v>2</v>
      </c>
      <c r="I14" s="5">
        <v>188</v>
      </c>
      <c r="J14" s="22">
        <v>2</v>
      </c>
      <c r="K14" s="42">
        <v>189</v>
      </c>
      <c r="L14" s="22">
        <v>3</v>
      </c>
      <c r="M14" s="42"/>
      <c r="N14" s="22"/>
      <c r="O14" s="5"/>
      <c r="P14" s="22"/>
      <c r="Q14" s="6">
        <v>4</v>
      </c>
      <c r="R14" s="6">
        <v>759</v>
      </c>
      <c r="S14" s="7">
        <v>189.75</v>
      </c>
      <c r="T14" s="41">
        <v>9</v>
      </c>
      <c r="U14" s="8">
        <v>3</v>
      </c>
      <c r="V14" s="9">
        <v>192.75</v>
      </c>
    </row>
    <row r="15" spans="1:24" x14ac:dyDescent="0.3">
      <c r="A15" s="1" t="s">
        <v>11</v>
      </c>
      <c r="B15" s="2" t="s">
        <v>57</v>
      </c>
      <c r="C15" s="3">
        <v>45910</v>
      </c>
      <c r="D15" s="4" t="s">
        <v>88</v>
      </c>
      <c r="E15" s="5">
        <v>191</v>
      </c>
      <c r="F15" s="22">
        <v>2</v>
      </c>
      <c r="G15" s="24">
        <v>188</v>
      </c>
      <c r="H15" s="22">
        <v>0</v>
      </c>
      <c r="I15" s="5">
        <v>191</v>
      </c>
      <c r="J15" s="22">
        <v>0</v>
      </c>
      <c r="K15" s="5"/>
      <c r="L15" s="22"/>
      <c r="M15" s="5"/>
      <c r="N15" s="22"/>
      <c r="O15" s="5"/>
      <c r="P15" s="22"/>
      <c r="Q15" s="6">
        <v>3</v>
      </c>
      <c r="R15" s="6">
        <v>570</v>
      </c>
      <c r="S15" s="7">
        <v>190</v>
      </c>
      <c r="T15" s="41">
        <v>2</v>
      </c>
      <c r="U15" s="8">
        <v>2</v>
      </c>
      <c r="V15" s="9">
        <v>192</v>
      </c>
    </row>
    <row r="17" spans="17:22" x14ac:dyDescent="0.3">
      <c r="Q17" s="37">
        <f>SUM(Q2:Q16)</f>
        <v>53</v>
      </c>
      <c r="R17" s="37">
        <f>SUM(R2:R16)</f>
        <v>9987</v>
      </c>
      <c r="S17" s="38">
        <f>SUM(R17/Q17)</f>
        <v>188.43396226415095</v>
      </c>
      <c r="T17" s="37">
        <f>SUM(T2:T16)</f>
        <v>66</v>
      </c>
      <c r="U17" s="37">
        <f>SUM(U2:U16)</f>
        <v>62</v>
      </c>
      <c r="V17" s="39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algorithmName="SHA-512" hashValue="ON39YdpmFHfN9f47KpiRvqrKx0V9+erV1CNkpWzYhW/Qyc6aT8rEyCrvauWSYGZK2ia3o7vd3akF07acHAFpOA==" saltValue="yVW9XmDwTqEnmpSGai0KYg==" spinCount="100000" sqref="H15:L15 N15 E15 B15:C15" name="Range1_13_2"/>
    <protectedRange algorithmName="SHA-512" hashValue="ON39YdpmFHfN9f47KpiRvqrKx0V9+erV1CNkpWzYhW/Qyc6aT8rEyCrvauWSYGZK2ia3o7vd3akF07acHAFpOA==" saltValue="yVW9XmDwTqEnmpSGai0KYg==" spinCount="100000" sqref="D15" name="Range1_1_4_3"/>
    <protectedRange algorithmName="SHA-512" hashValue="ON39YdpmFHfN9f47KpiRvqrKx0V9+erV1CNkpWzYhW/Qyc6aT8rEyCrvauWSYGZK2ia3o7vd3akF07acHAFpOA==" saltValue="yVW9XmDwTqEnmpSGai0KYg==" spinCount="100000" sqref="G15 O15 M15" name="Range1_33_1_9"/>
    <protectedRange algorithmName="SHA-512" hashValue="ON39YdpmFHfN9f47KpiRvqrKx0V9+erV1CNkpWzYhW/Qyc6aT8rEyCrvauWSYGZK2ia3o7vd3akF07acHAFpOA==" saltValue="yVW9XmDwTqEnmpSGai0KYg==" spinCount="100000" sqref="T15" name="Range1_3_5_4_3"/>
  </protectedRanges>
  <conditionalFormatting sqref="E15">
    <cfRule type="top10" dxfId="1496" priority="2" rank="1"/>
  </conditionalFormatting>
  <conditionalFormatting sqref="E15:P15">
    <cfRule type="cellIs" dxfId="1495" priority="1" operator="greaterThanOrEqual">
      <formula>200</formula>
    </cfRule>
  </conditionalFormatting>
  <conditionalFormatting sqref="G15">
    <cfRule type="top10" dxfId="1494" priority="3" rank="1"/>
  </conditionalFormatting>
  <conditionalFormatting sqref="I15">
    <cfRule type="top10" dxfId="1493" priority="4" rank="1"/>
  </conditionalFormatting>
  <conditionalFormatting sqref="K15">
    <cfRule type="top10" dxfId="1492" priority="5" rank="1"/>
  </conditionalFormatting>
  <conditionalFormatting sqref="M15">
    <cfRule type="top10" dxfId="1491" priority="6" rank="1"/>
  </conditionalFormatting>
  <conditionalFormatting sqref="O15">
    <cfRule type="top10" dxfId="1490" priority="7" rank="1"/>
  </conditionalFormatting>
  <hyperlinks>
    <hyperlink ref="X1" location="'Kentucky 2025'!A1" display="Return to Rankings" xr:uid="{6883B022-5F40-4B1D-ADD4-F9BE13FE5CDF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F681-7588-4CF8-96FB-9D1169CF6D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148</v>
      </c>
      <c r="C2" s="3">
        <v>45836</v>
      </c>
      <c r="D2" s="4" t="s">
        <v>102</v>
      </c>
      <c r="E2" s="24">
        <v>180</v>
      </c>
      <c r="F2" s="22">
        <v>0</v>
      </c>
      <c r="G2" s="24">
        <v>179</v>
      </c>
      <c r="H2" s="22">
        <v>0</v>
      </c>
      <c r="I2" s="5">
        <v>179</v>
      </c>
      <c r="J2" s="22">
        <v>0</v>
      </c>
      <c r="K2" s="24">
        <v>179</v>
      </c>
      <c r="L2" s="22">
        <v>0</v>
      </c>
      <c r="M2" s="42"/>
      <c r="N2" s="22"/>
      <c r="O2" s="5"/>
      <c r="P2" s="22"/>
      <c r="Q2" s="6">
        <v>4</v>
      </c>
      <c r="R2" s="6">
        <v>717</v>
      </c>
      <c r="S2" s="7">
        <v>179.25</v>
      </c>
      <c r="T2" s="41">
        <v>0</v>
      </c>
      <c r="U2" s="8">
        <v>2</v>
      </c>
      <c r="V2" s="9">
        <v>181.25</v>
      </c>
    </row>
    <row r="4" spans="1:24" x14ac:dyDescent="0.3">
      <c r="Q4" s="37">
        <f>SUM(Q2:Q3)</f>
        <v>4</v>
      </c>
      <c r="R4" s="37">
        <f>SUM(R2:R3)</f>
        <v>717</v>
      </c>
      <c r="S4" s="38">
        <f>SUM(R4/Q4)</f>
        <v>179.25</v>
      </c>
      <c r="T4" s="37">
        <f>SUM(T2:T3)</f>
        <v>0</v>
      </c>
      <c r="U4" s="37">
        <f>SUM(U2:U3)</f>
        <v>2</v>
      </c>
      <c r="V4" s="3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Kentucky 2025'!A1" display="Return to Rankings" xr:uid="{577FE3AC-C5D6-4498-B27B-C2A8E78C2533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EA61-3BEE-42C5-9EAB-3F449763801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130</v>
      </c>
      <c r="C2" s="3">
        <v>45805</v>
      </c>
      <c r="D2" s="4" t="s">
        <v>70</v>
      </c>
      <c r="E2" s="5">
        <v>184</v>
      </c>
      <c r="F2" s="22">
        <v>0</v>
      </c>
      <c r="G2" s="24">
        <v>183</v>
      </c>
      <c r="H2" s="22">
        <v>2</v>
      </c>
      <c r="I2" s="5">
        <v>183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6">
        <v>4</v>
      </c>
      <c r="R2" s="6">
        <v>737</v>
      </c>
      <c r="S2" s="7">
        <v>184.25</v>
      </c>
      <c r="T2" s="41">
        <v>3</v>
      </c>
      <c r="U2" s="8">
        <v>3</v>
      </c>
      <c r="V2" s="9">
        <v>187.25</v>
      </c>
    </row>
    <row r="4" spans="1:24" x14ac:dyDescent="0.3">
      <c r="Q4" s="37">
        <f>SUM(Q2:Q3)</f>
        <v>4</v>
      </c>
      <c r="R4" s="37">
        <f>SUM(R2:R3)</f>
        <v>737</v>
      </c>
      <c r="S4" s="38">
        <f>SUM(R4/Q4)</f>
        <v>184.25</v>
      </c>
      <c r="T4" s="37">
        <f>SUM(T2:T3)</f>
        <v>3</v>
      </c>
      <c r="U4" s="37">
        <f>SUM(U2:U3)</f>
        <v>3</v>
      </c>
      <c r="V4" s="39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7C926450-C3B9-45E3-A2A3-4CFD79739E57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22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41</v>
      </c>
      <c r="C2" s="3">
        <v>45693</v>
      </c>
      <c r="D2" s="4" t="s">
        <v>40</v>
      </c>
      <c r="E2" s="5">
        <v>192</v>
      </c>
      <c r="F2" s="22">
        <v>0</v>
      </c>
      <c r="G2" s="24">
        <v>194</v>
      </c>
      <c r="H2" s="22">
        <v>0</v>
      </c>
      <c r="I2" s="5">
        <v>198</v>
      </c>
      <c r="J2" s="22">
        <v>3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23">
        <v>4</v>
      </c>
      <c r="U2" s="8">
        <v>5</v>
      </c>
      <c r="V2" s="9">
        <v>200</v>
      </c>
    </row>
    <row r="3" spans="1:24" x14ac:dyDescent="0.3">
      <c r="A3" s="1" t="s">
        <v>11</v>
      </c>
      <c r="B3" s="2" t="s">
        <v>41</v>
      </c>
      <c r="C3" s="3">
        <v>45721</v>
      </c>
      <c r="D3" s="4" t="s">
        <v>40</v>
      </c>
      <c r="E3" s="24">
        <v>182</v>
      </c>
      <c r="F3" s="22">
        <v>2</v>
      </c>
      <c r="G3" s="24">
        <v>190</v>
      </c>
      <c r="H3" s="22">
        <v>0</v>
      </c>
      <c r="I3" s="5">
        <v>191</v>
      </c>
      <c r="J3" s="22">
        <v>2</v>
      </c>
      <c r="K3" s="42">
        <v>184</v>
      </c>
      <c r="L3" s="22"/>
      <c r="M3" s="42"/>
      <c r="N3" s="22"/>
      <c r="O3" s="5"/>
      <c r="P3" s="22"/>
      <c r="Q3" s="6">
        <v>4</v>
      </c>
      <c r="R3" s="6">
        <v>747</v>
      </c>
      <c r="S3" s="7">
        <v>186.75</v>
      </c>
      <c r="T3" s="41">
        <v>4</v>
      </c>
      <c r="U3" s="8">
        <v>9</v>
      </c>
      <c r="V3" s="9">
        <v>195.75</v>
      </c>
    </row>
    <row r="4" spans="1:24" x14ac:dyDescent="0.3">
      <c r="A4" s="1" t="s">
        <v>11</v>
      </c>
      <c r="B4" s="2" t="s">
        <v>67</v>
      </c>
      <c r="C4" s="3">
        <v>45735</v>
      </c>
      <c r="D4" s="4" t="s">
        <v>40</v>
      </c>
      <c r="E4" s="24">
        <v>182</v>
      </c>
      <c r="F4" s="22"/>
      <c r="G4" s="24">
        <v>176</v>
      </c>
      <c r="H4" s="22"/>
      <c r="I4" s="5">
        <v>179</v>
      </c>
      <c r="J4" s="22"/>
      <c r="K4" s="42">
        <v>186</v>
      </c>
      <c r="L4" s="22">
        <v>2</v>
      </c>
      <c r="M4" s="42"/>
      <c r="N4" s="22"/>
      <c r="O4" s="5"/>
      <c r="P4" s="22"/>
      <c r="Q4" s="6">
        <v>4</v>
      </c>
      <c r="R4" s="6">
        <v>723</v>
      </c>
      <c r="S4" s="7">
        <v>180.75</v>
      </c>
      <c r="T4" s="41">
        <v>2</v>
      </c>
      <c r="U4" s="8">
        <v>6</v>
      </c>
      <c r="V4" s="9">
        <v>186.75</v>
      </c>
    </row>
    <row r="5" spans="1:24" x14ac:dyDescent="0.3">
      <c r="A5" s="1" t="s">
        <v>11</v>
      </c>
      <c r="B5" s="2" t="s">
        <v>67</v>
      </c>
      <c r="C5" s="3">
        <v>45756</v>
      </c>
      <c r="D5" s="4" t="s">
        <v>40</v>
      </c>
      <c r="E5" s="5">
        <v>194</v>
      </c>
      <c r="F5" s="22">
        <v>2</v>
      </c>
      <c r="G5" s="24">
        <v>194</v>
      </c>
      <c r="H5" s="22">
        <v>1</v>
      </c>
      <c r="I5" s="5">
        <v>192</v>
      </c>
      <c r="J5" s="22">
        <v>1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41">
        <v>6</v>
      </c>
      <c r="U5" s="8">
        <v>4</v>
      </c>
      <c r="V5" s="9">
        <v>197</v>
      </c>
    </row>
    <row r="6" spans="1:24" x14ac:dyDescent="0.3">
      <c r="A6" s="1" t="s">
        <v>11</v>
      </c>
      <c r="B6" s="2" t="s">
        <v>41</v>
      </c>
      <c r="C6" s="3">
        <v>45787</v>
      </c>
      <c r="D6" s="4" t="s">
        <v>40</v>
      </c>
      <c r="E6" s="24">
        <v>190</v>
      </c>
      <c r="F6" s="22">
        <v>1</v>
      </c>
      <c r="G6" s="24">
        <v>197</v>
      </c>
      <c r="H6" s="22">
        <v>5</v>
      </c>
      <c r="I6" s="5">
        <v>197</v>
      </c>
      <c r="J6" s="22">
        <v>5</v>
      </c>
      <c r="K6" s="42">
        <v>194</v>
      </c>
      <c r="L6" s="22">
        <v>1</v>
      </c>
      <c r="M6" s="42"/>
      <c r="N6" s="22"/>
      <c r="O6" s="5"/>
      <c r="P6" s="22"/>
      <c r="Q6" s="6">
        <v>4</v>
      </c>
      <c r="R6" s="6">
        <v>778</v>
      </c>
      <c r="S6" s="7">
        <v>194.5</v>
      </c>
      <c r="T6" s="41">
        <v>12</v>
      </c>
      <c r="U6" s="8">
        <v>8</v>
      </c>
      <c r="V6" s="9">
        <v>202.5</v>
      </c>
    </row>
    <row r="7" spans="1:24" x14ac:dyDescent="0.3">
      <c r="A7" s="1" t="s">
        <v>11</v>
      </c>
      <c r="B7" s="2" t="s">
        <v>67</v>
      </c>
      <c r="C7" s="3">
        <v>45850</v>
      </c>
      <c r="D7" s="4" t="s">
        <v>40</v>
      </c>
      <c r="E7" s="5">
        <v>189</v>
      </c>
      <c r="F7" s="22">
        <v>2</v>
      </c>
      <c r="G7" s="24">
        <v>188</v>
      </c>
      <c r="H7" s="22"/>
      <c r="I7" s="5">
        <v>190</v>
      </c>
      <c r="J7" s="22">
        <v>1</v>
      </c>
      <c r="K7" s="5">
        <v>190</v>
      </c>
      <c r="L7" s="22"/>
      <c r="M7" s="5"/>
      <c r="N7" s="22"/>
      <c r="O7" s="5"/>
      <c r="P7" s="22"/>
      <c r="Q7" s="6">
        <v>4</v>
      </c>
      <c r="R7" s="6">
        <v>757</v>
      </c>
      <c r="S7" s="7">
        <v>189.25</v>
      </c>
      <c r="T7" s="41">
        <v>3</v>
      </c>
      <c r="U7" s="8">
        <v>3</v>
      </c>
      <c r="V7" s="9">
        <v>192.25</v>
      </c>
    </row>
    <row r="8" spans="1:24" x14ac:dyDescent="0.3">
      <c r="A8" s="1" t="s">
        <v>11</v>
      </c>
      <c r="B8" s="2" t="s">
        <v>67</v>
      </c>
      <c r="C8" s="3">
        <v>45879</v>
      </c>
      <c r="D8" s="4" t="s">
        <v>40</v>
      </c>
      <c r="E8" s="24">
        <v>190</v>
      </c>
      <c r="F8" s="22"/>
      <c r="G8" s="24">
        <v>191</v>
      </c>
      <c r="H8" s="22"/>
      <c r="I8" s="5">
        <v>191</v>
      </c>
      <c r="J8" s="22">
        <v>2</v>
      </c>
      <c r="K8" s="5">
        <v>194</v>
      </c>
      <c r="L8" s="22">
        <v>2</v>
      </c>
      <c r="M8" s="5">
        <v>195</v>
      </c>
      <c r="N8" s="22">
        <v>4</v>
      </c>
      <c r="O8" s="5">
        <v>194</v>
      </c>
      <c r="P8" s="22">
        <v>2</v>
      </c>
      <c r="Q8" s="6">
        <v>6</v>
      </c>
      <c r="R8" s="6">
        <v>1155</v>
      </c>
      <c r="S8" s="7">
        <v>192.5</v>
      </c>
      <c r="T8" s="41">
        <v>10</v>
      </c>
      <c r="U8" s="8">
        <v>4</v>
      </c>
      <c r="V8" s="9">
        <v>196.5</v>
      </c>
    </row>
    <row r="9" spans="1:24" x14ac:dyDescent="0.3">
      <c r="A9" s="1" t="s">
        <v>11</v>
      </c>
      <c r="B9" s="2" t="s">
        <v>67</v>
      </c>
      <c r="C9" s="3">
        <v>45903</v>
      </c>
      <c r="D9" s="4" t="s">
        <v>40</v>
      </c>
      <c r="E9" s="5">
        <v>190</v>
      </c>
      <c r="F9" s="22">
        <v>1</v>
      </c>
      <c r="G9" s="24">
        <v>192</v>
      </c>
      <c r="H9" s="22"/>
      <c r="I9" s="5">
        <v>191</v>
      </c>
      <c r="J9" s="22">
        <v>4</v>
      </c>
      <c r="K9" s="5">
        <v>184</v>
      </c>
      <c r="L9" s="22">
        <v>1</v>
      </c>
      <c r="M9" s="5"/>
      <c r="N9" s="22"/>
      <c r="O9" s="5"/>
      <c r="P9" s="22"/>
      <c r="Q9" s="6">
        <v>4</v>
      </c>
      <c r="R9" s="6">
        <v>757</v>
      </c>
      <c r="S9" s="7">
        <v>189.25</v>
      </c>
      <c r="T9" s="41">
        <v>6</v>
      </c>
      <c r="U9" s="8">
        <v>2</v>
      </c>
      <c r="V9" s="9">
        <v>191.25</v>
      </c>
    </row>
    <row r="10" spans="1:24" x14ac:dyDescent="0.3">
      <c r="A10" s="88" t="s">
        <v>11</v>
      </c>
      <c r="B10" s="89" t="s">
        <v>67</v>
      </c>
      <c r="C10" s="90">
        <v>45907</v>
      </c>
      <c r="D10" s="91" t="s">
        <v>40</v>
      </c>
      <c r="E10" s="98">
        <v>193</v>
      </c>
      <c r="F10" s="93">
        <v>2</v>
      </c>
      <c r="G10" s="98">
        <v>198</v>
      </c>
      <c r="H10" s="93">
        <v>2</v>
      </c>
      <c r="I10" s="92">
        <v>188</v>
      </c>
      <c r="J10" s="93">
        <v>5</v>
      </c>
      <c r="K10" s="92">
        <v>192</v>
      </c>
      <c r="L10" s="93"/>
      <c r="M10" s="92">
        <v>196.001</v>
      </c>
      <c r="N10" s="93">
        <v>5</v>
      </c>
      <c r="O10" s="92">
        <v>195</v>
      </c>
      <c r="P10" s="93">
        <v>2</v>
      </c>
      <c r="Q10" s="94">
        <v>6</v>
      </c>
      <c r="R10" s="94">
        <v>1162.001</v>
      </c>
      <c r="S10" s="95">
        <v>193.66683333333333</v>
      </c>
      <c r="T10" s="37">
        <v>16</v>
      </c>
      <c r="U10" s="96">
        <v>8</v>
      </c>
      <c r="V10" s="97">
        <v>201.66683333333333</v>
      </c>
    </row>
    <row r="11" spans="1:24" x14ac:dyDescent="0.3">
      <c r="A11" s="1" t="s">
        <v>11</v>
      </c>
      <c r="B11" s="2" t="s">
        <v>67</v>
      </c>
      <c r="C11" s="3">
        <v>45917</v>
      </c>
      <c r="D11" s="4" t="s">
        <v>40</v>
      </c>
      <c r="E11" s="24">
        <v>194</v>
      </c>
      <c r="F11" s="22">
        <v>2</v>
      </c>
      <c r="G11" s="24">
        <v>195</v>
      </c>
      <c r="H11" s="22">
        <v>2</v>
      </c>
      <c r="I11" s="5">
        <v>192</v>
      </c>
      <c r="J11" s="22"/>
      <c r="K11" s="42">
        <v>196</v>
      </c>
      <c r="L11" s="22">
        <v>5</v>
      </c>
      <c r="M11" s="42"/>
      <c r="N11" s="22"/>
      <c r="O11" s="5"/>
      <c r="P11" s="22"/>
      <c r="Q11" s="6">
        <v>4</v>
      </c>
      <c r="R11" s="6">
        <v>777</v>
      </c>
      <c r="S11" s="7">
        <v>194.25</v>
      </c>
      <c r="T11" s="41">
        <v>9</v>
      </c>
      <c r="U11" s="8">
        <v>2</v>
      </c>
      <c r="V11" s="9">
        <v>196.25</v>
      </c>
    </row>
    <row r="12" spans="1:24" x14ac:dyDescent="0.3">
      <c r="A12" s="1" t="s">
        <v>11</v>
      </c>
      <c r="B12" s="2" t="s">
        <v>67</v>
      </c>
      <c r="C12" s="3">
        <v>45931</v>
      </c>
      <c r="D12" s="4" t="s">
        <v>40</v>
      </c>
      <c r="E12" s="24">
        <v>193</v>
      </c>
      <c r="F12" s="22">
        <v>4</v>
      </c>
      <c r="G12" s="24">
        <v>194</v>
      </c>
      <c r="H12" s="22">
        <v>1</v>
      </c>
      <c r="I12" s="5">
        <v>195</v>
      </c>
      <c r="J12" s="22">
        <v>1</v>
      </c>
      <c r="K12" s="42">
        <v>195</v>
      </c>
      <c r="L12" s="22">
        <v>4</v>
      </c>
      <c r="M12" s="42"/>
      <c r="N12" s="22"/>
      <c r="O12" s="5"/>
      <c r="P12" s="22"/>
      <c r="Q12" s="6">
        <v>4</v>
      </c>
      <c r="R12" s="6">
        <v>777</v>
      </c>
      <c r="S12" s="7">
        <v>194.25</v>
      </c>
      <c r="T12" s="41">
        <v>10</v>
      </c>
      <c r="U12" s="8">
        <v>7</v>
      </c>
      <c r="V12" s="9">
        <v>201.25</v>
      </c>
    </row>
    <row r="13" spans="1:24" x14ac:dyDescent="0.3">
      <c r="A13" s="1" t="s">
        <v>11</v>
      </c>
      <c r="B13" s="2" t="s">
        <v>67</v>
      </c>
      <c r="C13" s="3">
        <v>45941</v>
      </c>
      <c r="D13" s="4" t="s">
        <v>40</v>
      </c>
      <c r="E13" s="5">
        <v>187</v>
      </c>
      <c r="F13" s="22">
        <v>1</v>
      </c>
      <c r="G13" s="24">
        <v>194</v>
      </c>
      <c r="H13" s="22">
        <v>1</v>
      </c>
      <c r="I13" s="5">
        <v>192</v>
      </c>
      <c r="J13" s="22">
        <v>2</v>
      </c>
      <c r="K13" s="5">
        <v>194</v>
      </c>
      <c r="L13" s="22">
        <v>1</v>
      </c>
      <c r="M13" s="5">
        <v>191</v>
      </c>
      <c r="N13" s="22">
        <v>3</v>
      </c>
      <c r="O13" s="5">
        <v>193</v>
      </c>
      <c r="P13" s="22">
        <v>2</v>
      </c>
      <c r="Q13" s="6">
        <v>6</v>
      </c>
      <c r="R13" s="6">
        <v>1151</v>
      </c>
      <c r="S13" s="7">
        <v>191.83333333333334</v>
      </c>
      <c r="T13" s="41">
        <v>10</v>
      </c>
      <c r="U13" s="8">
        <v>10</v>
      </c>
      <c r="V13" s="9">
        <v>201.83333333333334</v>
      </c>
    </row>
    <row r="14" spans="1:24" x14ac:dyDescent="0.3">
      <c r="A14" s="47" t="s">
        <v>11</v>
      </c>
      <c r="B14" s="2" t="s">
        <v>67</v>
      </c>
      <c r="C14" s="3">
        <v>45959</v>
      </c>
      <c r="D14" s="100" t="s">
        <v>40</v>
      </c>
      <c r="E14" s="24">
        <v>191</v>
      </c>
      <c r="F14" s="22">
        <v>1</v>
      </c>
      <c r="G14" s="24">
        <v>183</v>
      </c>
      <c r="H14" s="22"/>
      <c r="I14" s="5">
        <v>188</v>
      </c>
      <c r="J14" s="22">
        <v>2</v>
      </c>
      <c r="K14" s="42">
        <v>176</v>
      </c>
      <c r="L14" s="22"/>
      <c r="M14" s="42"/>
      <c r="N14" s="22"/>
      <c r="O14" s="5"/>
      <c r="P14" s="22"/>
      <c r="Q14" s="8">
        <v>4</v>
      </c>
      <c r="R14" s="8">
        <v>738</v>
      </c>
      <c r="S14" s="7">
        <v>184.5</v>
      </c>
      <c r="T14" s="41">
        <v>3</v>
      </c>
      <c r="U14" s="8">
        <v>5</v>
      </c>
      <c r="V14" s="7">
        <v>189.5</v>
      </c>
    </row>
    <row r="16" spans="1:24" x14ac:dyDescent="0.3">
      <c r="Q16" s="37">
        <f>SUM(Q2:Q15)</f>
        <v>58</v>
      </c>
      <c r="R16" s="37">
        <f>SUM(R2:R15)</f>
        <v>11074.001</v>
      </c>
      <c r="S16" s="38">
        <f>SUM(R16/Q16)</f>
        <v>190.93105172413794</v>
      </c>
      <c r="T16" s="37">
        <f>SUM(T2:T15)</f>
        <v>95</v>
      </c>
      <c r="U16" s="37">
        <f>SUM(U2:U15)</f>
        <v>73</v>
      </c>
      <c r="V16" s="39">
        <f>SUM(S16+U16)</f>
        <v>263.93105172413794</v>
      </c>
    </row>
    <row r="19" spans="1:22" x14ac:dyDescent="0.3">
      <c r="A19" s="25" t="s">
        <v>1</v>
      </c>
      <c r="B19" s="26" t="s">
        <v>2</v>
      </c>
      <c r="C19" s="27" t="s">
        <v>3</v>
      </c>
      <c r="D19" s="28" t="s">
        <v>4</v>
      </c>
      <c r="E19" s="29" t="s">
        <v>21</v>
      </c>
      <c r="F19" s="29" t="s">
        <v>22</v>
      </c>
      <c r="G19" s="29" t="s">
        <v>23</v>
      </c>
      <c r="H19" s="29" t="s">
        <v>22</v>
      </c>
      <c r="I19" s="29" t="s">
        <v>24</v>
      </c>
      <c r="J19" s="29" t="s">
        <v>22</v>
      </c>
      <c r="K19" s="29" t="s">
        <v>25</v>
      </c>
      <c r="L19" s="29" t="s">
        <v>22</v>
      </c>
      <c r="M19" s="29" t="s">
        <v>26</v>
      </c>
      <c r="N19" s="29" t="s">
        <v>22</v>
      </c>
      <c r="O19" s="29" t="s">
        <v>27</v>
      </c>
      <c r="P19" s="29" t="s">
        <v>22</v>
      </c>
      <c r="Q19" s="30" t="s">
        <v>28</v>
      </c>
      <c r="R19" s="31" t="s">
        <v>29</v>
      </c>
      <c r="S19" s="32" t="s">
        <v>5</v>
      </c>
      <c r="T19" s="32" t="s">
        <v>30</v>
      </c>
      <c r="U19" s="31" t="s">
        <v>6</v>
      </c>
      <c r="V19" s="32" t="s">
        <v>31</v>
      </c>
    </row>
    <row r="20" spans="1:22" x14ac:dyDescent="0.3">
      <c r="A20" s="1" t="s">
        <v>116</v>
      </c>
      <c r="B20" s="2" t="s">
        <v>67</v>
      </c>
      <c r="C20" s="3">
        <v>45812</v>
      </c>
      <c r="D20" s="4" t="s">
        <v>40</v>
      </c>
      <c r="E20" s="5">
        <v>180</v>
      </c>
      <c r="F20" s="22">
        <v>1</v>
      </c>
      <c r="G20" s="5">
        <v>182</v>
      </c>
      <c r="H20" s="22">
        <v>1</v>
      </c>
      <c r="I20" s="5">
        <v>162</v>
      </c>
      <c r="J20" s="22">
        <v>1</v>
      </c>
      <c r="K20" s="5">
        <v>154</v>
      </c>
      <c r="L20" s="22"/>
      <c r="M20" s="5"/>
      <c r="N20" s="22"/>
      <c r="O20" s="5"/>
      <c r="P20" s="22"/>
      <c r="Q20" s="6">
        <v>4</v>
      </c>
      <c r="R20" s="6">
        <v>678</v>
      </c>
      <c r="S20" s="7">
        <v>169.5</v>
      </c>
      <c r="T20" s="41">
        <v>3</v>
      </c>
      <c r="U20" s="8">
        <v>5</v>
      </c>
      <c r="V20" s="9">
        <v>174.5</v>
      </c>
    </row>
    <row r="22" spans="1:22" x14ac:dyDescent="0.3">
      <c r="Q22" s="37">
        <f>SUM(Q20:Q21)</f>
        <v>4</v>
      </c>
      <c r="R22" s="37">
        <f>SUM(R20:R21)</f>
        <v>678</v>
      </c>
      <c r="S22" s="38">
        <f>SUM(R22/Q22)</f>
        <v>169.5</v>
      </c>
      <c r="T22" s="37">
        <f>SUM(T20:T21)</f>
        <v>3</v>
      </c>
      <c r="U22" s="37">
        <f>SUM(U20:U21)</f>
        <v>5</v>
      </c>
      <c r="V22" s="39">
        <f>SUM(S22+U22)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 B19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sqref="B7:C7" name="Range1_15"/>
    <protectedRange sqref="D7" name="Range1_1_18"/>
    <protectedRange sqref="E7 H7:L7 N7" name="Range1_1_2_19_1_3"/>
    <protectedRange sqref="T7" name="Range1_3_5_16"/>
    <protectedRange sqref="E9 B9:C9 H9:L9 N9" name="Range1_4_1"/>
    <protectedRange sqref="D9" name="Range1_1_4_1"/>
    <protectedRange sqref="G9 M9 O9" name="Range1_33_1_7"/>
    <protectedRange sqref="T9" name="Range1_3_5_3_1"/>
    <protectedRange sqref="E10 B10:C10 H10:L10 N10" name="Range1_9_2"/>
    <protectedRange sqref="D10" name="Range1_1_6_1"/>
    <protectedRange sqref="G10 M10 O10" name="Range1_33_1_8"/>
    <protectedRange sqref="T10" name="Range1_3_5_5_1"/>
    <protectedRange sqref="E11 B11:C11 H11:L11 N11" name="Range1_13"/>
    <protectedRange sqref="D11" name="Range1_1_4"/>
    <protectedRange sqref="G11 M11 O11" name="Range1_33_1"/>
    <protectedRange sqref="T11" name="Range1_3_5_4"/>
    <protectedRange sqref="B12:C12" name="Range1_13_1"/>
    <protectedRange sqref="D12" name="Range1_1_4_2"/>
    <protectedRange sqref="T12" name="Range1_3_5_4_1"/>
    <protectedRange sqref="B13:C13" name="Range1_13_2"/>
    <protectedRange sqref="D13" name="Range1_1_4_3"/>
    <protectedRange sqref="E13 H13:L13 N13" name="Range1_1_2_19_1"/>
    <protectedRange sqref="T13" name="Range1_3_5_4_2"/>
    <protectedRange sqref="B14:C14" name="Range1_13_3"/>
    <protectedRange sqref="D14" name="Range1_1_3"/>
    <protectedRange sqref="T14" name="Range1_3_5_3"/>
  </protectedRanges>
  <conditionalFormatting sqref="E9">
    <cfRule type="top10" dxfId="1489" priority="42" rank="1"/>
  </conditionalFormatting>
  <conditionalFormatting sqref="E9:P9">
    <cfRule type="cellIs" dxfId="1488" priority="36" operator="greaterThanOrEqual">
      <formula>200</formula>
    </cfRule>
  </conditionalFormatting>
  <conditionalFormatting sqref="G9">
    <cfRule type="top10" dxfId="1487" priority="41" rank="1"/>
  </conditionalFormatting>
  <conditionalFormatting sqref="I9">
    <cfRule type="top10" dxfId="1486" priority="40" rank="1"/>
  </conditionalFormatting>
  <conditionalFormatting sqref="K9">
    <cfRule type="top10" dxfId="1485" priority="39" rank="1"/>
  </conditionalFormatting>
  <conditionalFormatting sqref="M9">
    <cfRule type="top10" dxfId="1484" priority="38" rank="1"/>
  </conditionalFormatting>
  <conditionalFormatting sqref="O9">
    <cfRule type="top10" dxfId="1483" priority="37" rank="1"/>
  </conditionalFormatting>
  <conditionalFormatting sqref="E10">
    <cfRule type="top10" dxfId="1482" priority="35" rank="1"/>
  </conditionalFormatting>
  <conditionalFormatting sqref="G10">
    <cfRule type="top10" dxfId="1481" priority="34" rank="1"/>
  </conditionalFormatting>
  <conditionalFormatting sqref="I10">
    <cfRule type="top10" dxfId="1480" priority="33" rank="1"/>
  </conditionalFormatting>
  <conditionalFormatting sqref="K10">
    <cfRule type="top10" dxfId="1479" priority="32" rank="1"/>
  </conditionalFormatting>
  <conditionalFormatting sqref="M10">
    <cfRule type="top10" dxfId="1478" priority="31" rank="1"/>
  </conditionalFormatting>
  <conditionalFormatting sqref="O10">
    <cfRule type="top10" dxfId="1477" priority="30" rank="1"/>
  </conditionalFormatting>
  <conditionalFormatting sqref="E10:P10">
    <cfRule type="cellIs" dxfId="1476" priority="29" operator="greaterThanOrEqual">
      <formula>200</formula>
    </cfRule>
  </conditionalFormatting>
  <conditionalFormatting sqref="E11">
    <cfRule type="top10" dxfId="1475" priority="28" rank="1"/>
  </conditionalFormatting>
  <conditionalFormatting sqref="G11">
    <cfRule type="top10" dxfId="1474" priority="27" rank="1"/>
  </conditionalFormatting>
  <conditionalFormatting sqref="I11">
    <cfRule type="top10" dxfId="1473" priority="26" rank="1"/>
  </conditionalFormatting>
  <conditionalFormatting sqref="K11">
    <cfRule type="top10" dxfId="1472" priority="25" rank="1"/>
  </conditionalFormatting>
  <conditionalFormatting sqref="M11">
    <cfRule type="top10" dxfId="1471" priority="24" rank="1"/>
  </conditionalFormatting>
  <conditionalFormatting sqref="O11">
    <cfRule type="top10" dxfId="1470" priority="23" rank="1"/>
  </conditionalFormatting>
  <conditionalFormatting sqref="E11:P11">
    <cfRule type="cellIs" dxfId="1469" priority="22" operator="greaterThanOrEqual">
      <formula>200</formula>
    </cfRule>
  </conditionalFormatting>
  <conditionalFormatting sqref="E12">
    <cfRule type="top10" dxfId="1468" priority="21" rank="1"/>
  </conditionalFormatting>
  <conditionalFormatting sqref="G12">
    <cfRule type="top10" dxfId="1467" priority="20" rank="1"/>
  </conditionalFormatting>
  <conditionalFormatting sqref="I12">
    <cfRule type="top10" dxfId="1466" priority="19" rank="1"/>
  </conditionalFormatting>
  <conditionalFormatting sqref="K12">
    <cfRule type="top10" dxfId="1465" priority="18" rank="1"/>
  </conditionalFormatting>
  <conditionalFormatting sqref="M12">
    <cfRule type="top10" dxfId="1464" priority="17" rank="1"/>
  </conditionalFormatting>
  <conditionalFormatting sqref="O12">
    <cfRule type="top10" dxfId="1463" priority="16" rank="1"/>
  </conditionalFormatting>
  <conditionalFormatting sqref="E12:P12">
    <cfRule type="cellIs" dxfId="1462" priority="15" operator="greaterThanOrEqual">
      <formula>200</formula>
    </cfRule>
  </conditionalFormatting>
  <conditionalFormatting sqref="E13">
    <cfRule type="top10" dxfId="1461" priority="14" rank="1"/>
  </conditionalFormatting>
  <conditionalFormatting sqref="G13">
    <cfRule type="top10" dxfId="1460" priority="13" rank="1"/>
  </conditionalFormatting>
  <conditionalFormatting sqref="I13">
    <cfRule type="top10" dxfId="1459" priority="12" rank="1"/>
  </conditionalFormatting>
  <conditionalFormatting sqref="K13">
    <cfRule type="top10" dxfId="1458" priority="11" rank="1"/>
  </conditionalFormatting>
  <conditionalFormatting sqref="M13">
    <cfRule type="top10" dxfId="1457" priority="10" rank="1"/>
  </conditionalFormatting>
  <conditionalFormatting sqref="O13">
    <cfRule type="top10" dxfId="1456" priority="9" rank="1"/>
  </conditionalFormatting>
  <conditionalFormatting sqref="E13:P13">
    <cfRule type="cellIs" dxfId="1455" priority="8" operator="greaterThanOrEqual">
      <formula>200</formula>
    </cfRule>
  </conditionalFormatting>
  <conditionalFormatting sqref="E14">
    <cfRule type="top10" dxfId="1454" priority="7" rank="1"/>
  </conditionalFormatting>
  <conditionalFormatting sqref="G14">
    <cfRule type="top10" dxfId="1453" priority="6" rank="1"/>
  </conditionalFormatting>
  <conditionalFormatting sqref="I14">
    <cfRule type="top10" dxfId="1452" priority="5" rank="1"/>
  </conditionalFormatting>
  <conditionalFormatting sqref="K14">
    <cfRule type="top10" dxfId="1451" priority="4" rank="1"/>
  </conditionalFormatting>
  <conditionalFormatting sqref="M14">
    <cfRule type="top10" dxfId="1450" priority="3" rank="1"/>
  </conditionalFormatting>
  <conditionalFormatting sqref="O14">
    <cfRule type="top10" dxfId="1449" priority="2" rank="1"/>
  </conditionalFormatting>
  <conditionalFormatting sqref="E14:P14">
    <cfRule type="cellIs" dxfId="1448" priority="1" operator="greaterThanOrEqual">
      <formula>200</formula>
    </cfRule>
  </conditionalFormatting>
  <hyperlinks>
    <hyperlink ref="X1" location="'Kentucky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34ECF3-029B-4D7A-B969-84E54B27B75A}">
          <x14:formula1>
            <xm:f>'C:\Users\jmfg1\Downloads\[abra coal tipple 10-29-25.xlsm]DATA'!#REF!</xm:f>
          </x14:formula1>
          <xm:sqref>B14</xm:sqref>
        </x14:dataValidation>
        <x14:dataValidation type="list" allowBlank="1" showInputMessage="1" showErrorMessage="1" xr:uid="{2DA06DF7-2D27-4B58-9DE6-7044931D3622}">
          <x14:formula1>
            <xm:f>'C:\Users\jmfg1\Downloads\[abra coal tipple 10-29-25.xlsm]DATA'!#REF!</xm:f>
          </x14:formula1>
          <xm:sqref>D14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1479-B671-4969-9778-AA19CB148AFB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160</v>
      </c>
      <c r="C2" s="3">
        <v>45872</v>
      </c>
      <c r="D2" s="4" t="s">
        <v>70</v>
      </c>
      <c r="E2" s="5">
        <v>195</v>
      </c>
      <c r="F2" s="22">
        <v>2</v>
      </c>
      <c r="G2" s="5">
        <v>192</v>
      </c>
      <c r="H2" s="22">
        <v>1</v>
      </c>
      <c r="I2" s="5">
        <v>193</v>
      </c>
      <c r="J2" s="22">
        <v>2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41">
        <v>6</v>
      </c>
      <c r="U2" s="8">
        <v>4</v>
      </c>
      <c r="V2" s="9">
        <v>197.25</v>
      </c>
    </row>
    <row r="3" spans="1:24" x14ac:dyDescent="0.3">
      <c r="A3" s="1" t="s">
        <v>15</v>
      </c>
      <c r="B3" s="2" t="s">
        <v>160</v>
      </c>
      <c r="C3" s="3">
        <v>45885</v>
      </c>
      <c r="D3" s="4" t="s">
        <v>56</v>
      </c>
      <c r="E3" s="5">
        <v>194</v>
      </c>
      <c r="F3" s="22">
        <v>3</v>
      </c>
      <c r="G3" s="5">
        <v>194</v>
      </c>
      <c r="H3" s="22">
        <v>2</v>
      </c>
      <c r="I3" s="5">
        <v>193</v>
      </c>
      <c r="J3" s="22">
        <v>1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6</v>
      </c>
      <c r="U3" s="8">
        <v>2</v>
      </c>
      <c r="V3" s="9">
        <v>194.5</v>
      </c>
    </row>
    <row r="4" spans="1:24" x14ac:dyDescent="0.3">
      <c r="A4" s="1" t="s">
        <v>15</v>
      </c>
      <c r="B4" s="2" t="s">
        <v>160</v>
      </c>
      <c r="C4" s="3">
        <v>45907</v>
      </c>
      <c r="D4" s="4" t="s">
        <v>40</v>
      </c>
      <c r="E4" s="5">
        <v>193</v>
      </c>
      <c r="F4" s="22">
        <v>3</v>
      </c>
      <c r="G4" s="5">
        <v>197</v>
      </c>
      <c r="H4" s="22">
        <v>7</v>
      </c>
      <c r="I4" s="5">
        <v>197</v>
      </c>
      <c r="J4" s="22">
        <v>2</v>
      </c>
      <c r="K4" s="5">
        <v>194</v>
      </c>
      <c r="L4" s="22">
        <v>1</v>
      </c>
      <c r="M4" s="5">
        <v>192</v>
      </c>
      <c r="N4" s="22"/>
      <c r="O4" s="5">
        <v>196</v>
      </c>
      <c r="P4" s="22">
        <v>2</v>
      </c>
      <c r="Q4" s="6">
        <v>6</v>
      </c>
      <c r="R4" s="6">
        <v>1169</v>
      </c>
      <c r="S4" s="7">
        <v>194.83333333333334</v>
      </c>
      <c r="T4" s="41">
        <v>15</v>
      </c>
      <c r="U4" s="8">
        <v>4</v>
      </c>
      <c r="V4" s="9">
        <v>198.83333333333334</v>
      </c>
    </row>
    <row r="5" spans="1:24" x14ac:dyDescent="0.3">
      <c r="A5" s="1" t="s">
        <v>15</v>
      </c>
      <c r="B5" s="2" t="s">
        <v>160</v>
      </c>
      <c r="C5" s="3">
        <v>45920</v>
      </c>
      <c r="D5" s="4" t="s">
        <v>56</v>
      </c>
      <c r="E5" s="24">
        <v>197</v>
      </c>
      <c r="F5" s="84">
        <v>1</v>
      </c>
      <c r="G5" s="24">
        <v>195</v>
      </c>
      <c r="H5" s="84">
        <v>0</v>
      </c>
      <c r="I5" s="24">
        <v>196</v>
      </c>
      <c r="J5" s="84">
        <v>1</v>
      </c>
      <c r="K5" s="84">
        <v>195</v>
      </c>
      <c r="L5" s="84">
        <v>1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41">
        <v>3</v>
      </c>
      <c r="U5" s="8">
        <v>3</v>
      </c>
      <c r="V5" s="9">
        <v>198.75</v>
      </c>
    </row>
    <row r="6" spans="1:24" x14ac:dyDescent="0.3">
      <c r="A6" s="1" t="s">
        <v>15</v>
      </c>
      <c r="B6" s="2" t="s">
        <v>160</v>
      </c>
      <c r="C6" s="3">
        <v>45935</v>
      </c>
      <c r="D6" s="4" t="s">
        <v>70</v>
      </c>
      <c r="E6" s="5">
        <v>185</v>
      </c>
      <c r="F6" s="22">
        <v>1</v>
      </c>
      <c r="G6" s="5">
        <v>173</v>
      </c>
      <c r="H6" s="22">
        <v>0</v>
      </c>
      <c r="I6" s="5">
        <v>186</v>
      </c>
      <c r="J6" s="22">
        <v>1</v>
      </c>
      <c r="K6" s="5">
        <v>194</v>
      </c>
      <c r="L6" s="22">
        <v>3</v>
      </c>
      <c r="M6" s="5"/>
      <c r="N6" s="22"/>
      <c r="O6" s="5"/>
      <c r="P6" s="22"/>
      <c r="Q6" s="6">
        <v>4</v>
      </c>
      <c r="R6" s="6">
        <v>738</v>
      </c>
      <c r="S6" s="7">
        <v>184.5</v>
      </c>
      <c r="T6" s="41">
        <v>5</v>
      </c>
      <c r="U6" s="8">
        <v>2</v>
      </c>
      <c r="V6" s="9">
        <v>186.5</v>
      </c>
    </row>
    <row r="7" spans="1:24" x14ac:dyDescent="0.3">
      <c r="A7" s="1" t="s">
        <v>15</v>
      </c>
      <c r="B7" s="2" t="s">
        <v>160</v>
      </c>
      <c r="C7" s="3">
        <v>45948</v>
      </c>
      <c r="D7" s="4" t="s">
        <v>56</v>
      </c>
      <c r="E7" s="24">
        <v>197</v>
      </c>
      <c r="F7" s="84">
        <v>4</v>
      </c>
      <c r="G7" s="24">
        <v>191</v>
      </c>
      <c r="H7" s="84">
        <v>3</v>
      </c>
      <c r="I7" s="24">
        <v>196</v>
      </c>
      <c r="J7" s="84">
        <v>1</v>
      </c>
      <c r="K7" s="84">
        <v>193</v>
      </c>
      <c r="L7" s="84">
        <v>0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1">
        <v>8</v>
      </c>
      <c r="U7" s="8">
        <v>3</v>
      </c>
      <c r="V7" s="9">
        <v>197.25</v>
      </c>
    </row>
    <row r="9" spans="1:24" x14ac:dyDescent="0.3">
      <c r="Q9" s="37">
        <f>SUM(Q2:Q8)</f>
        <v>26</v>
      </c>
      <c r="R9" s="37">
        <f>SUM(R2:R8)</f>
        <v>5010</v>
      </c>
      <c r="S9" s="38">
        <f>SUM(R9/Q9)</f>
        <v>192.69230769230768</v>
      </c>
      <c r="T9" s="37">
        <f>SUM(T2:T8)</f>
        <v>43</v>
      </c>
      <c r="U9" s="37">
        <f>SUM(U2:U8)</f>
        <v>18</v>
      </c>
      <c r="V9" s="39">
        <f>SUM(S9+U9)</f>
        <v>210.69230769230768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"/>
    <protectedRange sqref="D4" name="Range1_1_4_2"/>
    <protectedRange sqref="E4:P4 T4" name="Range1_3_5_4_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E5:P5 T5" name="Range1_3_5_3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2_1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 E7:P7" name="Range1_3_5_3_1"/>
  </protectedRanges>
  <conditionalFormatting sqref="E4">
    <cfRule type="top10" dxfId="1447" priority="32" rank="1"/>
  </conditionalFormatting>
  <conditionalFormatting sqref="G4">
    <cfRule type="top10" dxfId="1446" priority="31" rank="1"/>
  </conditionalFormatting>
  <conditionalFormatting sqref="E4:P4">
    <cfRule type="cellIs" dxfId="1445" priority="30" operator="greaterThanOrEqual">
      <formula>200</formula>
    </cfRule>
  </conditionalFormatting>
  <conditionalFormatting sqref="I4">
    <cfRule type="top10" dxfId="1444" priority="29" rank="1"/>
  </conditionalFormatting>
  <conditionalFormatting sqref="K4">
    <cfRule type="top10" dxfId="1443" priority="28" rank="1"/>
  </conditionalFormatting>
  <conditionalFormatting sqref="M4">
    <cfRule type="top10" dxfId="1442" priority="27" rank="1"/>
  </conditionalFormatting>
  <conditionalFormatting sqref="O4">
    <cfRule type="top10" dxfId="1441" priority="26" rank="1"/>
  </conditionalFormatting>
  <conditionalFormatting sqref="M5:P5">
    <cfRule type="cellIs" dxfId="1440" priority="17" operator="greaterThanOrEqual">
      <formula>200</formula>
    </cfRule>
  </conditionalFormatting>
  <conditionalFormatting sqref="E5">
    <cfRule type="cellIs" dxfId="1439" priority="18" operator="greaterThanOrEqual">
      <formula>200</formula>
    </cfRule>
    <cfRule type="top10" dxfId="1438" priority="19" rank="1"/>
  </conditionalFormatting>
  <conditionalFormatting sqref="G5">
    <cfRule type="cellIs" dxfId="1437" priority="20" operator="greaterThanOrEqual">
      <formula>200</formula>
    </cfRule>
    <cfRule type="top10" dxfId="1436" priority="21" rank="1"/>
  </conditionalFormatting>
  <conditionalFormatting sqref="I5">
    <cfRule type="cellIs" dxfId="1435" priority="22" operator="greaterThanOrEqual">
      <formula>200</formula>
    </cfRule>
    <cfRule type="top10" dxfId="1434" priority="23" rank="1"/>
  </conditionalFormatting>
  <conditionalFormatting sqref="M5">
    <cfRule type="top10" dxfId="1433" priority="24" rank="1"/>
  </conditionalFormatting>
  <conditionalFormatting sqref="O5">
    <cfRule type="top10" dxfId="1432" priority="25" rank="1"/>
  </conditionalFormatting>
  <conditionalFormatting sqref="E6">
    <cfRule type="top10" dxfId="1431" priority="16" rank="1"/>
  </conditionalFormatting>
  <conditionalFormatting sqref="G6">
    <cfRule type="top10" dxfId="1430" priority="15" rank="1"/>
  </conditionalFormatting>
  <conditionalFormatting sqref="E6:P6">
    <cfRule type="cellIs" dxfId="1429" priority="14" operator="greaterThanOrEqual">
      <formula>200</formula>
    </cfRule>
  </conditionalFormatting>
  <conditionalFormatting sqref="I6">
    <cfRule type="top10" dxfId="1428" priority="13" rank="1"/>
  </conditionalFormatting>
  <conditionalFormatting sqref="K6">
    <cfRule type="top10" dxfId="1427" priority="12" rank="1"/>
  </conditionalFormatting>
  <conditionalFormatting sqref="M6">
    <cfRule type="top10" dxfId="1426" priority="11" rank="1"/>
  </conditionalFormatting>
  <conditionalFormatting sqref="O6">
    <cfRule type="top10" dxfId="1425" priority="10" rank="1"/>
  </conditionalFormatting>
  <conditionalFormatting sqref="M7:P7">
    <cfRule type="cellIs" dxfId="1424" priority="1" operator="greaterThanOrEqual">
      <formula>200</formula>
    </cfRule>
  </conditionalFormatting>
  <conditionalFormatting sqref="E7">
    <cfRule type="cellIs" dxfId="1423" priority="2" operator="greaterThanOrEqual">
      <formula>200</formula>
    </cfRule>
    <cfRule type="top10" dxfId="1422" priority="3" rank="1"/>
  </conditionalFormatting>
  <conditionalFormatting sqref="G7">
    <cfRule type="cellIs" dxfId="1421" priority="4" operator="greaterThanOrEqual">
      <formula>200</formula>
    </cfRule>
    <cfRule type="top10" dxfId="1420" priority="5" rank="1"/>
  </conditionalFormatting>
  <conditionalFormatting sqref="I7">
    <cfRule type="cellIs" dxfId="1419" priority="6" operator="greaterThanOrEqual">
      <formula>200</formula>
    </cfRule>
    <cfRule type="top10" dxfId="1418" priority="7" rank="1"/>
  </conditionalFormatting>
  <conditionalFormatting sqref="M7">
    <cfRule type="top10" dxfId="1417" priority="8" rank="1"/>
  </conditionalFormatting>
  <conditionalFormatting sqref="O7">
    <cfRule type="top10" dxfId="1416" priority="9" rank="1"/>
  </conditionalFormatting>
  <hyperlinks>
    <hyperlink ref="X1" location="'Kentucky 2025'!A1" display="Return to Rankings" xr:uid="{48FBEB7E-D36B-4C90-9DF5-68B37F531EE9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E77E-F069-4D45-A556-68891E60FB20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116</v>
      </c>
      <c r="B2" s="2" t="s">
        <v>128</v>
      </c>
      <c r="C2" s="3">
        <v>45801</v>
      </c>
      <c r="D2" s="4" t="s">
        <v>102</v>
      </c>
      <c r="E2" s="5">
        <v>169</v>
      </c>
      <c r="F2" s="22">
        <v>0</v>
      </c>
      <c r="G2" s="5">
        <v>166</v>
      </c>
      <c r="H2" s="22">
        <v>0</v>
      </c>
      <c r="I2" s="5">
        <v>166</v>
      </c>
      <c r="J2" s="22">
        <v>0</v>
      </c>
      <c r="K2" s="5">
        <v>176</v>
      </c>
      <c r="L2" s="22">
        <v>0</v>
      </c>
      <c r="M2" s="5"/>
      <c r="N2" s="22"/>
      <c r="O2" s="5"/>
      <c r="P2" s="22"/>
      <c r="Q2" s="6">
        <v>4</v>
      </c>
      <c r="R2" s="6">
        <v>677</v>
      </c>
      <c r="S2" s="7">
        <v>169.25</v>
      </c>
      <c r="T2" s="41">
        <v>0</v>
      </c>
      <c r="U2" s="8">
        <v>4</v>
      </c>
      <c r="V2" s="9">
        <v>173.25</v>
      </c>
    </row>
    <row r="4" spans="1:24" x14ac:dyDescent="0.3">
      <c r="Q4" s="37">
        <f>SUM(Q2:Q3)</f>
        <v>4</v>
      </c>
      <c r="R4" s="37">
        <f>SUM(R2:R3)</f>
        <v>677</v>
      </c>
      <c r="S4" s="38">
        <f>SUM(R4/Q4)</f>
        <v>169.25</v>
      </c>
      <c r="T4" s="37">
        <f>SUM(T2:T3)</f>
        <v>0</v>
      </c>
      <c r="U4" s="37">
        <f>SUM(U2:U3)</f>
        <v>4</v>
      </c>
      <c r="V4" s="39">
        <f>SUM(S4+U4)</f>
        <v>173.25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9_1_1"/>
  </protectedRanges>
  <hyperlinks>
    <hyperlink ref="X1" location="'Kentucky 2025'!A1" display="Return to Rankings" xr:uid="{11BDF2AD-7338-4113-B966-671C65280097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901F-4ADC-414D-BA59-DF3DC48EB1AF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92</v>
      </c>
      <c r="C2" s="3">
        <v>45766</v>
      </c>
      <c r="D2" s="4" t="s">
        <v>56</v>
      </c>
      <c r="E2" s="5">
        <v>178</v>
      </c>
      <c r="F2" s="22">
        <v>1</v>
      </c>
      <c r="G2" s="5">
        <v>181</v>
      </c>
      <c r="H2" s="22">
        <v>2</v>
      </c>
      <c r="I2" s="5">
        <v>180</v>
      </c>
      <c r="J2" s="22">
        <v>1</v>
      </c>
      <c r="K2" s="5">
        <v>174</v>
      </c>
      <c r="L2" s="22">
        <v>0</v>
      </c>
      <c r="M2" s="5"/>
      <c r="N2" s="22"/>
      <c r="O2" s="5"/>
      <c r="P2" s="22"/>
      <c r="Q2" s="6">
        <v>4</v>
      </c>
      <c r="R2" s="6">
        <v>713</v>
      </c>
      <c r="S2" s="7">
        <v>178.25</v>
      </c>
      <c r="T2" s="41">
        <v>4</v>
      </c>
      <c r="U2" s="8">
        <v>2</v>
      </c>
      <c r="V2" s="9">
        <v>180.25</v>
      </c>
    </row>
    <row r="3" spans="1:24" x14ac:dyDescent="0.3">
      <c r="A3" s="1" t="s">
        <v>15</v>
      </c>
      <c r="B3" s="2" t="s">
        <v>92</v>
      </c>
      <c r="C3" s="3">
        <v>45808</v>
      </c>
      <c r="D3" s="4" t="s">
        <v>56</v>
      </c>
      <c r="E3" s="84">
        <v>190</v>
      </c>
      <c r="F3" s="84">
        <v>2</v>
      </c>
      <c r="G3" s="84">
        <v>195</v>
      </c>
      <c r="H3" s="84">
        <v>1</v>
      </c>
      <c r="I3" s="84">
        <v>189</v>
      </c>
      <c r="J3" s="84">
        <v>1</v>
      </c>
      <c r="K3" s="84">
        <v>194</v>
      </c>
      <c r="L3" s="84">
        <v>4</v>
      </c>
      <c r="M3" s="5"/>
      <c r="N3" s="22"/>
      <c r="O3" s="5"/>
      <c r="P3" s="22"/>
      <c r="Q3" s="6">
        <v>4</v>
      </c>
      <c r="R3" s="6">
        <v>768</v>
      </c>
      <c r="S3" s="7">
        <v>192</v>
      </c>
      <c r="T3" s="41">
        <v>8</v>
      </c>
      <c r="U3" s="8">
        <v>2</v>
      </c>
      <c r="V3" s="9">
        <v>194</v>
      </c>
    </row>
    <row r="5" spans="1:24" x14ac:dyDescent="0.3">
      <c r="Q5" s="37">
        <f>SUM(Q2:Q4)</f>
        <v>8</v>
      </c>
      <c r="R5" s="37">
        <f>SUM(R2:R4)</f>
        <v>1481</v>
      </c>
      <c r="S5" s="38">
        <f>SUM(R5/Q5)</f>
        <v>185.125</v>
      </c>
      <c r="T5" s="37">
        <f>SUM(T2:T4)</f>
        <v>12</v>
      </c>
      <c r="U5" s="37">
        <f>SUM(U2:U4)</f>
        <v>4</v>
      </c>
      <c r="V5" s="39">
        <f>SUM(S5+U5)</f>
        <v>189.125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11</v>
      </c>
      <c r="B8" s="2" t="s">
        <v>92</v>
      </c>
      <c r="C8" s="3">
        <v>45935</v>
      </c>
      <c r="D8" s="4" t="s">
        <v>70</v>
      </c>
      <c r="E8" s="24">
        <v>181</v>
      </c>
      <c r="F8" s="22">
        <v>0</v>
      </c>
      <c r="G8" s="24">
        <v>181</v>
      </c>
      <c r="H8" s="22">
        <v>0</v>
      </c>
      <c r="I8" s="5">
        <v>179</v>
      </c>
      <c r="J8" s="22">
        <v>0</v>
      </c>
      <c r="K8" s="24">
        <v>180</v>
      </c>
      <c r="L8" s="22">
        <v>0</v>
      </c>
      <c r="M8" s="42"/>
      <c r="N8" s="22"/>
      <c r="O8" s="5"/>
      <c r="P8" s="22"/>
      <c r="Q8" s="6">
        <v>4</v>
      </c>
      <c r="R8" s="6">
        <v>721</v>
      </c>
      <c r="S8" s="7">
        <v>180.25</v>
      </c>
      <c r="T8" s="41">
        <v>0</v>
      </c>
      <c r="U8" s="8">
        <v>2</v>
      </c>
      <c r="V8" s="9">
        <v>182.25</v>
      </c>
    </row>
    <row r="9" spans="1:24" x14ac:dyDescent="0.3">
      <c r="A9" s="1" t="s">
        <v>11</v>
      </c>
      <c r="B9" s="2" t="s">
        <v>92</v>
      </c>
      <c r="C9" s="3">
        <v>45938</v>
      </c>
      <c r="D9" s="4" t="s">
        <v>88</v>
      </c>
      <c r="E9" s="24">
        <v>191</v>
      </c>
      <c r="F9" s="22">
        <v>3</v>
      </c>
      <c r="G9" s="24">
        <v>195</v>
      </c>
      <c r="H9" s="22">
        <v>1</v>
      </c>
      <c r="I9" s="5">
        <v>193</v>
      </c>
      <c r="J9" s="22">
        <v>0</v>
      </c>
      <c r="K9" s="42"/>
      <c r="L9" s="22"/>
      <c r="M9" s="42"/>
      <c r="N9" s="22"/>
      <c r="O9" s="5"/>
      <c r="P9" s="22"/>
      <c r="Q9" s="6">
        <v>3</v>
      </c>
      <c r="R9" s="6">
        <v>579</v>
      </c>
      <c r="S9" s="7">
        <v>193</v>
      </c>
      <c r="T9" s="41">
        <v>4</v>
      </c>
      <c r="U9" s="8">
        <v>3</v>
      </c>
      <c r="V9" s="9">
        <v>196</v>
      </c>
    </row>
    <row r="11" spans="1:24" x14ac:dyDescent="0.3">
      <c r="Q11" s="37">
        <f>SUM(Q8:Q10)</f>
        <v>7</v>
      </c>
      <c r="R11" s="37">
        <f>SUM(R8:R10)</f>
        <v>1300</v>
      </c>
      <c r="S11" s="38">
        <f>SUM(R11/Q11)</f>
        <v>185.71428571428572</v>
      </c>
      <c r="T11" s="37">
        <f>SUM(T8:T10)</f>
        <v>4</v>
      </c>
      <c r="U11" s="37">
        <f>SUM(U8:U10)</f>
        <v>5</v>
      </c>
      <c r="V11" s="39">
        <f>SUM(S11+U11)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" name="Range1_2_1_1_1"/>
    <protectedRange algorithmName="SHA-512" hashValue="ON39YdpmFHfN9f47KpiRvqrKx0V9+erV1CNkpWzYhW/Qyc6aT8rEyCrvauWSYGZK2ia3o7vd3akF07acHAFpOA==" saltValue="yVW9XmDwTqEnmpSGai0KYg==" spinCount="100000" sqref="E8 B8:C8 H8:L8 N8:O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E9 H9:L9 N9" name="Range1_1_2_19_1"/>
    <protectedRange algorithmName="SHA-512" hashValue="ON39YdpmFHfN9f47KpiRvqrKx0V9+erV1CNkpWzYhW/Qyc6aT8rEyCrvauWSYGZK2ia3o7vd3akF07acHAFpOA==" saltValue="yVW9XmDwTqEnmpSGai0KYg==" spinCount="100000" sqref="T9" name="Range1_3_5_4"/>
  </protectedRanges>
  <conditionalFormatting sqref="E8">
    <cfRule type="top10" dxfId="1415" priority="14" rank="1"/>
  </conditionalFormatting>
  <conditionalFormatting sqref="G8">
    <cfRule type="top10" dxfId="1414" priority="13" rank="1"/>
  </conditionalFormatting>
  <conditionalFormatting sqref="I8">
    <cfRule type="top10" dxfId="1413" priority="12" rank="1"/>
  </conditionalFormatting>
  <conditionalFormatting sqref="K8">
    <cfRule type="top10" dxfId="1412" priority="11" rank="1"/>
  </conditionalFormatting>
  <conditionalFormatting sqref="M8">
    <cfRule type="top10" dxfId="1411" priority="10" rank="1"/>
  </conditionalFormatting>
  <conditionalFormatting sqref="O8">
    <cfRule type="top10" dxfId="1410" priority="9" rank="1"/>
  </conditionalFormatting>
  <conditionalFormatting sqref="E8:P8">
    <cfRule type="cellIs" dxfId="1409" priority="8" operator="greaterThanOrEqual">
      <formula>200</formula>
    </cfRule>
  </conditionalFormatting>
  <conditionalFormatting sqref="E9">
    <cfRule type="top10" dxfId="1408" priority="2" rank="1"/>
  </conditionalFormatting>
  <conditionalFormatting sqref="E9:P9">
    <cfRule type="cellIs" dxfId="1407" priority="1" operator="greaterThanOrEqual">
      <formula>200</formula>
    </cfRule>
  </conditionalFormatting>
  <conditionalFormatting sqref="G9">
    <cfRule type="top10" dxfId="1406" priority="3" rank="1"/>
  </conditionalFormatting>
  <conditionalFormatting sqref="I9">
    <cfRule type="top10" dxfId="1405" priority="4" rank="1"/>
  </conditionalFormatting>
  <conditionalFormatting sqref="K9">
    <cfRule type="top10" dxfId="1404" priority="5" rank="1"/>
  </conditionalFormatting>
  <conditionalFormatting sqref="M9">
    <cfRule type="top10" dxfId="1403" priority="6" rank="1"/>
  </conditionalFormatting>
  <conditionalFormatting sqref="O9">
    <cfRule type="top10" dxfId="1402" priority="7" rank="1"/>
  </conditionalFormatting>
  <hyperlinks>
    <hyperlink ref="X1" location="'Kentucky 2025'!A1" display="Return to Rankings" xr:uid="{FA9CFC30-33E8-473D-A157-BE38FD2D0C72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171E-704E-4FB0-AC5E-5CA7809ACD77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61</v>
      </c>
      <c r="C2" s="3">
        <v>45731</v>
      </c>
      <c r="D2" s="4" t="s">
        <v>56</v>
      </c>
      <c r="E2" s="50">
        <v>155</v>
      </c>
      <c r="F2" s="49">
        <v>0</v>
      </c>
      <c r="G2" s="50">
        <v>174</v>
      </c>
      <c r="H2" s="49">
        <v>0</v>
      </c>
      <c r="I2" s="50">
        <v>171</v>
      </c>
      <c r="J2" s="49">
        <v>0</v>
      </c>
      <c r="K2" s="50">
        <v>170</v>
      </c>
      <c r="L2" s="49">
        <v>1</v>
      </c>
      <c r="M2" s="46"/>
      <c r="N2" s="46"/>
      <c r="O2" s="46"/>
      <c r="P2" s="46"/>
      <c r="Q2" s="6">
        <v>4</v>
      </c>
      <c r="R2" s="6">
        <v>670</v>
      </c>
      <c r="S2" s="7">
        <v>167.5</v>
      </c>
      <c r="T2" s="41">
        <v>1</v>
      </c>
      <c r="U2" s="8">
        <v>2</v>
      </c>
      <c r="V2" s="9">
        <v>169.5</v>
      </c>
    </row>
    <row r="3" spans="1:24" x14ac:dyDescent="0.3">
      <c r="A3" s="1" t="s">
        <v>35</v>
      </c>
      <c r="B3" s="2" t="s">
        <v>61</v>
      </c>
      <c r="C3" s="3">
        <v>45766</v>
      </c>
      <c r="D3" s="4" t="s">
        <v>56</v>
      </c>
      <c r="E3" s="5">
        <v>165</v>
      </c>
      <c r="F3" s="22">
        <v>0</v>
      </c>
      <c r="G3" s="24">
        <v>169</v>
      </c>
      <c r="H3" s="22">
        <v>0</v>
      </c>
      <c r="I3" s="5">
        <v>169</v>
      </c>
      <c r="J3" s="22">
        <v>0</v>
      </c>
      <c r="K3" s="5">
        <v>174</v>
      </c>
      <c r="L3" s="22">
        <v>0</v>
      </c>
      <c r="M3" s="5"/>
      <c r="N3" s="22"/>
      <c r="O3" s="5"/>
      <c r="P3" s="22"/>
      <c r="Q3" s="6">
        <v>4</v>
      </c>
      <c r="R3" s="6">
        <v>677</v>
      </c>
      <c r="S3" s="7">
        <v>169.25</v>
      </c>
      <c r="T3" s="41">
        <v>0</v>
      </c>
      <c r="U3" s="8">
        <v>2</v>
      </c>
      <c r="V3" s="9">
        <v>171.25</v>
      </c>
    </row>
    <row r="4" spans="1:24" x14ac:dyDescent="0.3">
      <c r="A4" s="1" t="s">
        <v>35</v>
      </c>
      <c r="B4" s="2" t="s">
        <v>61</v>
      </c>
      <c r="C4" s="3">
        <v>45857</v>
      </c>
      <c r="D4" s="4" t="s">
        <v>56</v>
      </c>
      <c r="E4" s="5">
        <v>181</v>
      </c>
      <c r="F4" s="22">
        <v>2</v>
      </c>
      <c r="G4" s="24">
        <v>177</v>
      </c>
      <c r="H4" s="22">
        <v>2</v>
      </c>
      <c r="I4" s="5">
        <v>180</v>
      </c>
      <c r="J4" s="22">
        <v>0</v>
      </c>
      <c r="K4" s="5">
        <v>174</v>
      </c>
      <c r="L4" s="22">
        <v>1</v>
      </c>
      <c r="M4" s="5">
        <v>175</v>
      </c>
      <c r="N4" s="22">
        <v>0</v>
      </c>
      <c r="O4" s="5">
        <v>170</v>
      </c>
      <c r="P4" s="22">
        <v>0</v>
      </c>
      <c r="Q4" s="6">
        <v>6</v>
      </c>
      <c r="R4" s="6">
        <v>1057</v>
      </c>
      <c r="S4" s="7">
        <v>176.16666666666666</v>
      </c>
      <c r="T4" s="41">
        <v>5</v>
      </c>
      <c r="U4" s="8">
        <v>4</v>
      </c>
      <c r="V4" s="9">
        <v>180.16666666666666</v>
      </c>
    </row>
    <row r="6" spans="1:24" x14ac:dyDescent="0.3">
      <c r="Q6" s="37">
        <f>SUM(Q2:Q5)</f>
        <v>14</v>
      </c>
      <c r="R6" s="37">
        <f>SUM(R2:R5)</f>
        <v>2404</v>
      </c>
      <c r="S6" s="38">
        <f>SUM(R6/Q6)</f>
        <v>171.71428571428572</v>
      </c>
      <c r="T6" s="37">
        <f>SUM(T2:T5)</f>
        <v>6</v>
      </c>
      <c r="U6" s="37">
        <f>SUM(U2:U5)</f>
        <v>8</v>
      </c>
      <c r="V6" s="39">
        <f>SUM(S6+U6)</f>
        <v>179.71428571428572</v>
      </c>
    </row>
    <row r="9" spans="1:24" x14ac:dyDescent="0.3">
      <c r="A9" s="25" t="s">
        <v>1</v>
      </c>
      <c r="B9" s="26" t="s">
        <v>2</v>
      </c>
      <c r="C9" s="27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3">
      <c r="A10" s="1" t="s">
        <v>15</v>
      </c>
      <c r="B10" s="2" t="s">
        <v>61</v>
      </c>
      <c r="C10" s="3">
        <v>45875</v>
      </c>
      <c r="D10" s="4" t="s">
        <v>40</v>
      </c>
      <c r="E10" s="5">
        <v>192</v>
      </c>
      <c r="F10" s="22">
        <v>1</v>
      </c>
      <c r="G10" s="5">
        <v>193</v>
      </c>
      <c r="H10" s="22">
        <v>1</v>
      </c>
      <c r="I10" s="5">
        <v>196</v>
      </c>
      <c r="J10" s="22">
        <v>1</v>
      </c>
      <c r="K10" s="5">
        <v>197</v>
      </c>
      <c r="L10" s="22">
        <v>1</v>
      </c>
      <c r="M10" s="5"/>
      <c r="N10" s="22"/>
      <c r="O10" s="5"/>
      <c r="P10" s="22"/>
      <c r="Q10" s="6">
        <v>4</v>
      </c>
      <c r="R10" s="6">
        <v>778</v>
      </c>
      <c r="S10" s="7">
        <v>194.5</v>
      </c>
      <c r="T10" s="41">
        <v>4</v>
      </c>
      <c r="U10" s="8">
        <v>2</v>
      </c>
      <c r="V10" s="9">
        <v>196.5</v>
      </c>
    </row>
    <row r="11" spans="1:24" x14ac:dyDescent="0.3">
      <c r="A11" s="1" t="s">
        <v>15</v>
      </c>
      <c r="B11" s="2" t="s">
        <v>61</v>
      </c>
      <c r="C11" s="3">
        <v>45879</v>
      </c>
      <c r="D11" s="4" t="s">
        <v>40</v>
      </c>
      <c r="E11" s="5">
        <v>190</v>
      </c>
      <c r="F11" s="22">
        <v>1</v>
      </c>
      <c r="G11" s="5">
        <v>186</v>
      </c>
      <c r="H11" s="22">
        <v>1</v>
      </c>
      <c r="I11" s="5">
        <v>175</v>
      </c>
      <c r="J11" s="22"/>
      <c r="K11" s="5">
        <v>187</v>
      </c>
      <c r="L11" s="22">
        <v>1</v>
      </c>
      <c r="M11" s="5">
        <v>190</v>
      </c>
      <c r="N11" s="22"/>
      <c r="O11" s="5">
        <v>191</v>
      </c>
      <c r="P11" s="22"/>
      <c r="Q11" s="6">
        <v>6</v>
      </c>
      <c r="R11" s="6">
        <v>1119</v>
      </c>
      <c r="S11" s="7">
        <v>186.5</v>
      </c>
      <c r="T11" s="41">
        <v>3</v>
      </c>
      <c r="U11" s="8">
        <v>4</v>
      </c>
      <c r="V11" s="9">
        <v>190.5</v>
      </c>
    </row>
    <row r="12" spans="1:24" x14ac:dyDescent="0.3">
      <c r="A12" s="1" t="s">
        <v>15</v>
      </c>
      <c r="B12" s="2" t="s">
        <v>61</v>
      </c>
      <c r="C12" s="3">
        <v>45885</v>
      </c>
      <c r="D12" s="4" t="s">
        <v>56</v>
      </c>
      <c r="E12" s="5">
        <v>191</v>
      </c>
      <c r="F12" s="22">
        <v>0</v>
      </c>
      <c r="G12" s="5">
        <v>191</v>
      </c>
      <c r="H12" s="22">
        <v>4</v>
      </c>
      <c r="I12" s="5">
        <v>195</v>
      </c>
      <c r="J12" s="22">
        <v>1</v>
      </c>
      <c r="K12" s="5">
        <v>189</v>
      </c>
      <c r="L12" s="22">
        <v>0</v>
      </c>
      <c r="M12" s="5"/>
      <c r="N12" s="22"/>
      <c r="O12" s="5"/>
      <c r="P12" s="22"/>
      <c r="Q12" s="6">
        <v>4</v>
      </c>
      <c r="R12" s="6">
        <v>766</v>
      </c>
      <c r="S12" s="7">
        <v>191.5</v>
      </c>
      <c r="T12" s="41">
        <v>5</v>
      </c>
      <c r="U12" s="8">
        <v>2</v>
      </c>
      <c r="V12" s="9">
        <v>193.5</v>
      </c>
    </row>
    <row r="13" spans="1:24" x14ac:dyDescent="0.3">
      <c r="A13" s="1" t="s">
        <v>15</v>
      </c>
      <c r="B13" s="2" t="s">
        <v>190</v>
      </c>
      <c r="C13" s="3">
        <v>45907</v>
      </c>
      <c r="D13" s="4" t="s">
        <v>40</v>
      </c>
      <c r="E13" s="5">
        <v>196</v>
      </c>
      <c r="F13" s="22">
        <v>1</v>
      </c>
      <c r="G13" s="5">
        <v>190</v>
      </c>
      <c r="H13" s="22">
        <v>1</v>
      </c>
      <c r="I13" s="5">
        <v>189</v>
      </c>
      <c r="J13" s="22">
        <v>1</v>
      </c>
      <c r="K13" s="5">
        <v>197</v>
      </c>
      <c r="L13" s="22">
        <v>2</v>
      </c>
      <c r="M13" s="5">
        <v>193</v>
      </c>
      <c r="N13" s="22"/>
      <c r="O13" s="5">
        <v>190</v>
      </c>
      <c r="P13" s="22">
        <v>3</v>
      </c>
      <c r="Q13" s="6">
        <v>6</v>
      </c>
      <c r="R13" s="6">
        <v>1155</v>
      </c>
      <c r="S13" s="7">
        <v>192.5</v>
      </c>
      <c r="T13" s="41">
        <v>8</v>
      </c>
      <c r="U13" s="8">
        <v>4</v>
      </c>
      <c r="V13" s="9">
        <v>196.5</v>
      </c>
    </row>
    <row r="14" spans="1:24" x14ac:dyDescent="0.3">
      <c r="A14" s="1" t="s">
        <v>15</v>
      </c>
      <c r="B14" s="2" t="s">
        <v>61</v>
      </c>
      <c r="C14" s="3">
        <v>45920</v>
      </c>
      <c r="D14" s="4" t="s">
        <v>56</v>
      </c>
      <c r="E14" s="24">
        <v>198.001</v>
      </c>
      <c r="F14" s="84">
        <v>5</v>
      </c>
      <c r="G14" s="24">
        <v>195</v>
      </c>
      <c r="H14" s="84">
        <v>1</v>
      </c>
      <c r="I14" s="24">
        <v>197</v>
      </c>
      <c r="J14" s="84">
        <v>1</v>
      </c>
      <c r="K14" s="84">
        <v>195</v>
      </c>
      <c r="L14" s="84">
        <v>3</v>
      </c>
      <c r="M14" s="5"/>
      <c r="N14" s="22"/>
      <c r="O14" s="5"/>
      <c r="P14" s="22"/>
      <c r="Q14" s="6">
        <v>4</v>
      </c>
      <c r="R14" s="6">
        <v>785.00099999999998</v>
      </c>
      <c r="S14" s="7">
        <v>196.25024999999999</v>
      </c>
      <c r="T14" s="41">
        <v>10</v>
      </c>
      <c r="U14" s="8">
        <v>6</v>
      </c>
      <c r="V14" s="9">
        <v>202.25024999999999</v>
      </c>
    </row>
    <row r="16" spans="1:24" x14ac:dyDescent="0.3">
      <c r="Q16" s="37">
        <f>SUM(Q10:Q15)</f>
        <v>24</v>
      </c>
      <c r="R16" s="37">
        <f>SUM(R10:R15)</f>
        <v>4603.0010000000002</v>
      </c>
      <c r="S16" s="38">
        <f>SUM(R16/Q16)</f>
        <v>191.79170833333333</v>
      </c>
      <c r="T16" s="37">
        <f>SUM(T10:T15)</f>
        <v>30</v>
      </c>
      <c r="U16" s="37">
        <f>SUM(U10:U15)</f>
        <v>18</v>
      </c>
      <c r="V16" s="39">
        <f>SUM(S16+U16)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sqref="B2" name="Range1_2"/>
    <protectedRange sqref="D2" name="Range1_1_1"/>
    <protectedRange sqref="B10:C10" name="Range1_25"/>
    <protectedRange sqref="D10" name="Range1_1_26"/>
    <protectedRange sqref="E10:P10 T10" name="Range1_3_5_24"/>
    <protectedRange sqref="B13:C13" name="Range1_3_2"/>
    <protectedRange sqref="D13" name="Range1_1_4_2"/>
    <protectedRange sqref="E13:P13 T13" name="Range1_3_5_4_2"/>
    <protectedRange algorithmName="SHA-512" hashValue="ON39YdpmFHfN9f47KpiRvqrKx0V9+erV1CNkpWzYhW/Qyc6aT8rEyCrvauWSYGZK2ia3o7vd3akF07acHAFpOA==" saltValue="yVW9XmDwTqEnmpSGai0KYg==" spinCount="100000" sqref="B14:C14" name="Range1_12"/>
    <protectedRange algorithmName="SHA-512" hashValue="ON39YdpmFHfN9f47KpiRvqrKx0V9+erV1CNkpWzYhW/Qyc6aT8rEyCrvauWSYGZK2ia3o7vd3akF07acHAFpOA==" saltValue="yVW9XmDwTqEnmpSGai0KYg==" spinCount="100000" sqref="D14" name="Range1_1_3"/>
    <protectedRange algorithmName="SHA-512" hashValue="ON39YdpmFHfN9f47KpiRvqrKx0V9+erV1CNkpWzYhW/Qyc6aT8rEyCrvauWSYGZK2ia3o7vd3akF07acHAFpOA==" saltValue="yVW9XmDwTqEnmpSGai0KYg==" spinCount="100000" sqref="E14:P14 T14" name="Range1_3_5_3"/>
  </protectedRanges>
  <conditionalFormatting sqref="L10:P10">
    <cfRule type="cellIs" dxfId="1401" priority="19" operator="greaterThanOrEqual">
      <formula>200</formula>
    </cfRule>
  </conditionalFormatting>
  <conditionalFormatting sqref="M10">
    <cfRule type="top10" dxfId="1400" priority="18" rank="1"/>
  </conditionalFormatting>
  <conditionalFormatting sqref="O10">
    <cfRule type="top10" dxfId="1399" priority="17" rank="1"/>
  </conditionalFormatting>
  <conditionalFormatting sqref="E13">
    <cfRule type="top10" dxfId="1398" priority="16" rank="1"/>
  </conditionalFormatting>
  <conditionalFormatting sqref="G13">
    <cfRule type="top10" dxfId="1397" priority="15" rank="1"/>
  </conditionalFormatting>
  <conditionalFormatting sqref="E13:P13">
    <cfRule type="cellIs" dxfId="1396" priority="14" operator="greaterThanOrEqual">
      <formula>200</formula>
    </cfRule>
  </conditionalFormatting>
  <conditionalFormatting sqref="I13">
    <cfRule type="top10" dxfId="1395" priority="13" rank="1"/>
  </conditionalFormatting>
  <conditionalFormatting sqref="K13">
    <cfRule type="top10" dxfId="1394" priority="12" rank="1"/>
  </conditionalFormatting>
  <conditionalFormatting sqref="M13">
    <cfRule type="top10" dxfId="1393" priority="11" rank="1"/>
  </conditionalFormatting>
  <conditionalFormatting sqref="O13">
    <cfRule type="top10" dxfId="1392" priority="10" rank="1"/>
  </conditionalFormatting>
  <conditionalFormatting sqref="M14:P14">
    <cfRule type="cellIs" dxfId="1391" priority="1" operator="greaterThanOrEqual">
      <formula>200</formula>
    </cfRule>
  </conditionalFormatting>
  <conditionalFormatting sqref="E14">
    <cfRule type="cellIs" dxfId="1390" priority="2" operator="greaterThanOrEqual">
      <formula>200</formula>
    </cfRule>
    <cfRule type="top10" dxfId="1389" priority="3" rank="1"/>
  </conditionalFormatting>
  <conditionalFormatting sqref="G14">
    <cfRule type="cellIs" dxfId="1388" priority="4" operator="greaterThanOrEqual">
      <formula>200</formula>
    </cfRule>
    <cfRule type="top10" dxfId="1387" priority="5" rank="1"/>
  </conditionalFormatting>
  <conditionalFormatting sqref="I14">
    <cfRule type="cellIs" dxfId="1386" priority="6" operator="greaterThanOrEqual">
      <formula>200</formula>
    </cfRule>
    <cfRule type="top10" dxfId="1385" priority="7" rank="1"/>
  </conditionalFormatting>
  <conditionalFormatting sqref="M14">
    <cfRule type="top10" dxfId="1384" priority="8" rank="1"/>
  </conditionalFormatting>
  <conditionalFormatting sqref="O14">
    <cfRule type="top10" dxfId="1383" priority="9" rank="1"/>
  </conditionalFormatting>
  <hyperlinks>
    <hyperlink ref="X1" location="'Kentucky 2025'!A1" display="Return to Rankings" xr:uid="{EDD7B967-26B5-4B73-A2B9-0DBD613DE5AB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F35F-2860-472A-967D-A3FF74788D56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122</v>
      </c>
      <c r="C2" s="3">
        <v>45791</v>
      </c>
      <c r="D2" s="4" t="s">
        <v>88</v>
      </c>
      <c r="E2" s="5">
        <v>194</v>
      </c>
      <c r="F2" s="22">
        <v>0</v>
      </c>
      <c r="G2" s="5">
        <v>197</v>
      </c>
      <c r="H2" s="22">
        <v>3</v>
      </c>
      <c r="I2" s="5">
        <v>195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41">
        <v>3</v>
      </c>
      <c r="U2" s="8">
        <v>3</v>
      </c>
      <c r="V2" s="9">
        <v>198.33333333333334</v>
      </c>
    </row>
    <row r="3" spans="1:24" x14ac:dyDescent="0.3">
      <c r="A3" s="1" t="s">
        <v>15</v>
      </c>
      <c r="B3" s="2" t="s">
        <v>122</v>
      </c>
      <c r="C3" s="3">
        <v>45819</v>
      </c>
      <c r="D3" s="4" t="s">
        <v>88</v>
      </c>
      <c r="E3" s="5">
        <v>196</v>
      </c>
      <c r="F3" s="22">
        <v>4</v>
      </c>
      <c r="G3" s="5">
        <v>192</v>
      </c>
      <c r="H3" s="22">
        <v>2</v>
      </c>
      <c r="I3" s="5">
        <v>188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576</v>
      </c>
      <c r="S3" s="7">
        <v>192</v>
      </c>
      <c r="T3" s="41">
        <v>7</v>
      </c>
      <c r="U3" s="8">
        <v>2</v>
      </c>
      <c r="V3" s="9">
        <v>194</v>
      </c>
    </row>
    <row r="4" spans="1:24" x14ac:dyDescent="0.3">
      <c r="A4" s="1" t="s">
        <v>15</v>
      </c>
      <c r="B4" s="2" t="s">
        <v>122</v>
      </c>
      <c r="C4" s="3">
        <v>45847</v>
      </c>
      <c r="D4" s="4" t="s">
        <v>88</v>
      </c>
      <c r="E4" s="5">
        <v>195</v>
      </c>
      <c r="F4" s="22">
        <v>4</v>
      </c>
      <c r="G4" s="5">
        <v>195</v>
      </c>
      <c r="H4" s="22">
        <v>3</v>
      </c>
      <c r="I4" s="5">
        <v>193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583</v>
      </c>
      <c r="S4" s="7">
        <v>194.33333333333334</v>
      </c>
      <c r="T4" s="41">
        <v>11</v>
      </c>
      <c r="U4" s="8">
        <v>2</v>
      </c>
      <c r="V4" s="9">
        <v>196.33333333333334</v>
      </c>
    </row>
    <row r="6" spans="1:24" x14ac:dyDescent="0.3">
      <c r="Q6" s="37">
        <f>SUM(Q2:Q5)</f>
        <v>9</v>
      </c>
      <c r="R6" s="37">
        <f>SUM(R2:R5)</f>
        <v>1745</v>
      </c>
      <c r="S6" s="38">
        <f>SUM(R6/Q6)</f>
        <v>193.88888888888889</v>
      </c>
      <c r="T6" s="37">
        <f>SUM(T2:T5)</f>
        <v>21</v>
      </c>
      <c r="U6" s="37">
        <f>SUM(U2:U5)</f>
        <v>7</v>
      </c>
      <c r="V6" s="3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0439650F-E1B9-4EE7-9101-1013FFF86BA5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F2BA-1098-4358-A5CB-F52584AAC97D}">
  <dimension ref="A1:X61"/>
  <sheetViews>
    <sheetView topLeftCell="A43" workbookViewId="0">
      <selection activeCell="A59" sqref="A59:V5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63</v>
      </c>
      <c r="C2" s="3">
        <v>45728</v>
      </c>
      <c r="D2" s="4" t="s">
        <v>40</v>
      </c>
      <c r="E2" s="24">
        <v>194</v>
      </c>
      <c r="F2" s="22">
        <v>2</v>
      </c>
      <c r="G2" s="24">
        <v>191</v>
      </c>
      <c r="H2" s="22">
        <v>3</v>
      </c>
      <c r="I2" s="5">
        <v>188</v>
      </c>
      <c r="J2" s="22"/>
      <c r="K2" s="42">
        <v>196</v>
      </c>
      <c r="L2" s="22">
        <v>3</v>
      </c>
      <c r="M2" s="42"/>
      <c r="N2" s="22"/>
      <c r="O2" s="5"/>
      <c r="P2" s="22"/>
      <c r="Q2" s="6">
        <v>4</v>
      </c>
      <c r="R2" s="6">
        <v>769</v>
      </c>
      <c r="S2" s="7">
        <v>192.25</v>
      </c>
      <c r="T2" s="41">
        <v>8</v>
      </c>
      <c r="U2" s="8">
        <v>9</v>
      </c>
      <c r="V2" s="9">
        <v>201.25</v>
      </c>
    </row>
    <row r="3" spans="1:24" x14ac:dyDescent="0.3">
      <c r="A3" s="1" t="s">
        <v>11</v>
      </c>
      <c r="B3" s="2" t="s">
        <v>63</v>
      </c>
      <c r="C3" s="3">
        <v>45742</v>
      </c>
      <c r="D3" s="4" t="s">
        <v>70</v>
      </c>
      <c r="E3" s="24">
        <v>190</v>
      </c>
      <c r="F3" s="22">
        <v>0</v>
      </c>
      <c r="G3" s="24">
        <v>199</v>
      </c>
      <c r="H3" s="22">
        <v>1</v>
      </c>
      <c r="I3" s="5">
        <v>197</v>
      </c>
      <c r="J3" s="22">
        <v>1</v>
      </c>
      <c r="K3" s="42">
        <v>196</v>
      </c>
      <c r="L3" s="22">
        <v>1</v>
      </c>
      <c r="M3" s="42"/>
      <c r="N3" s="22"/>
      <c r="O3" s="5"/>
      <c r="P3" s="22"/>
      <c r="Q3" s="6">
        <v>4</v>
      </c>
      <c r="R3" s="6">
        <v>782</v>
      </c>
      <c r="S3" s="7">
        <v>195.5</v>
      </c>
      <c r="T3" s="41">
        <v>3</v>
      </c>
      <c r="U3" s="8">
        <v>11</v>
      </c>
      <c r="V3" s="9">
        <v>206.5</v>
      </c>
    </row>
    <row r="4" spans="1:24" x14ac:dyDescent="0.3">
      <c r="A4" s="1" t="s">
        <v>11</v>
      </c>
      <c r="B4" s="2" t="s">
        <v>63</v>
      </c>
      <c r="C4" s="3">
        <v>45763</v>
      </c>
      <c r="D4" s="4" t="s">
        <v>40</v>
      </c>
      <c r="E4" s="24">
        <v>190</v>
      </c>
      <c r="F4" s="22"/>
      <c r="G4" s="24">
        <v>192</v>
      </c>
      <c r="H4" s="22">
        <v>3</v>
      </c>
      <c r="I4" s="5">
        <v>192</v>
      </c>
      <c r="J4" s="22">
        <v>2</v>
      </c>
      <c r="K4" s="42">
        <v>173</v>
      </c>
      <c r="L4" s="22">
        <v>4</v>
      </c>
      <c r="M4" s="42"/>
      <c r="N4" s="22"/>
      <c r="O4" s="5"/>
      <c r="P4" s="22"/>
      <c r="Q4" s="6">
        <v>4</v>
      </c>
      <c r="R4" s="6">
        <v>747</v>
      </c>
      <c r="S4" s="7">
        <v>186.75</v>
      </c>
      <c r="T4" s="41">
        <v>9</v>
      </c>
      <c r="U4" s="8">
        <v>2</v>
      </c>
      <c r="V4" s="9">
        <v>188.75</v>
      </c>
    </row>
    <row r="5" spans="1:24" x14ac:dyDescent="0.3">
      <c r="A5" s="1" t="s">
        <v>11</v>
      </c>
      <c r="B5" s="2" t="s">
        <v>63</v>
      </c>
      <c r="C5" s="3">
        <v>45770</v>
      </c>
      <c r="D5" s="4" t="s">
        <v>70</v>
      </c>
      <c r="E5" s="24">
        <v>192</v>
      </c>
      <c r="F5" s="22">
        <v>1</v>
      </c>
      <c r="G5" s="24">
        <v>195.001</v>
      </c>
      <c r="H5" s="22">
        <v>6</v>
      </c>
      <c r="I5" s="5">
        <v>193</v>
      </c>
      <c r="J5" s="22">
        <v>0</v>
      </c>
      <c r="K5" s="42">
        <v>190</v>
      </c>
      <c r="L5" s="22">
        <v>3</v>
      </c>
      <c r="M5" s="42"/>
      <c r="N5" s="22"/>
      <c r="O5" s="5"/>
      <c r="P5" s="22"/>
      <c r="Q5" s="6">
        <v>4</v>
      </c>
      <c r="R5" s="6">
        <v>770.00099999999998</v>
      </c>
      <c r="S5" s="7">
        <v>192.50024999999999</v>
      </c>
      <c r="T5" s="41">
        <v>10</v>
      </c>
      <c r="U5" s="8">
        <v>11</v>
      </c>
      <c r="V5" s="9">
        <v>203.50024999999999</v>
      </c>
    </row>
    <row r="6" spans="1:24" ht="15" customHeight="1" x14ac:dyDescent="0.3">
      <c r="A6" s="1" t="s">
        <v>11</v>
      </c>
      <c r="B6" s="2" t="s">
        <v>63</v>
      </c>
      <c r="C6" s="3">
        <v>45773</v>
      </c>
      <c r="D6" s="4" t="s">
        <v>102</v>
      </c>
      <c r="E6" s="24">
        <v>193</v>
      </c>
      <c r="F6" s="22">
        <v>0</v>
      </c>
      <c r="G6" s="24">
        <v>192</v>
      </c>
      <c r="H6" s="22">
        <v>2</v>
      </c>
      <c r="I6" s="5">
        <v>194</v>
      </c>
      <c r="J6" s="22">
        <v>3</v>
      </c>
      <c r="K6" s="42">
        <v>190</v>
      </c>
      <c r="L6" s="22">
        <v>1</v>
      </c>
      <c r="M6" s="42"/>
      <c r="N6" s="22"/>
      <c r="O6" s="5"/>
      <c r="P6" s="22"/>
      <c r="Q6" s="6">
        <v>4</v>
      </c>
      <c r="R6" s="6">
        <v>769</v>
      </c>
      <c r="S6" s="7">
        <v>192.25</v>
      </c>
      <c r="T6" s="41">
        <v>6</v>
      </c>
      <c r="U6" s="8">
        <v>7</v>
      </c>
      <c r="V6" s="9">
        <v>199.25</v>
      </c>
    </row>
    <row r="7" spans="1:24" x14ac:dyDescent="0.3">
      <c r="A7" s="1" t="s">
        <v>11</v>
      </c>
      <c r="B7" s="2" t="s">
        <v>63</v>
      </c>
      <c r="C7" s="3">
        <v>45777</v>
      </c>
      <c r="D7" s="4" t="s">
        <v>40</v>
      </c>
      <c r="E7" s="24">
        <v>196</v>
      </c>
      <c r="F7" s="22">
        <v>3</v>
      </c>
      <c r="G7" s="24">
        <v>199</v>
      </c>
      <c r="H7" s="22">
        <v>1</v>
      </c>
      <c r="I7" s="5">
        <v>198.001</v>
      </c>
      <c r="J7" s="22">
        <v>6</v>
      </c>
      <c r="K7" s="42">
        <v>196</v>
      </c>
      <c r="L7" s="22">
        <v>2</v>
      </c>
      <c r="M7" s="42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41">
        <v>12</v>
      </c>
      <c r="U7" s="8">
        <v>11</v>
      </c>
      <c r="V7" s="9">
        <v>208.25024999999999</v>
      </c>
    </row>
    <row r="8" spans="1:24" x14ac:dyDescent="0.3">
      <c r="A8" s="1" t="s">
        <v>11</v>
      </c>
      <c r="B8" s="2" t="s">
        <v>63</v>
      </c>
      <c r="C8" s="3">
        <v>45781</v>
      </c>
      <c r="D8" s="4" t="s">
        <v>70</v>
      </c>
      <c r="E8" s="24">
        <v>196</v>
      </c>
      <c r="F8" s="22">
        <v>4</v>
      </c>
      <c r="G8" s="24">
        <v>195</v>
      </c>
      <c r="H8" s="22">
        <v>1</v>
      </c>
      <c r="I8" s="5">
        <v>194</v>
      </c>
      <c r="J8" s="22">
        <v>4</v>
      </c>
      <c r="K8" s="42">
        <v>195</v>
      </c>
      <c r="L8" s="22">
        <v>3</v>
      </c>
      <c r="M8" s="42"/>
      <c r="N8" s="22"/>
      <c r="O8" s="5"/>
      <c r="P8" s="22"/>
      <c r="Q8" s="6">
        <v>4</v>
      </c>
      <c r="R8" s="6">
        <v>780</v>
      </c>
      <c r="S8" s="7">
        <v>195</v>
      </c>
      <c r="T8" s="41">
        <v>12</v>
      </c>
      <c r="U8" s="8">
        <v>13</v>
      </c>
      <c r="V8" s="9">
        <v>208</v>
      </c>
    </row>
    <row r="9" spans="1:24" x14ac:dyDescent="0.3">
      <c r="A9" s="1" t="s">
        <v>11</v>
      </c>
      <c r="B9" s="2" t="s">
        <v>63</v>
      </c>
      <c r="C9" s="3">
        <v>45784</v>
      </c>
      <c r="D9" s="4" t="s">
        <v>40</v>
      </c>
      <c r="E9" s="5">
        <v>193</v>
      </c>
      <c r="F9" s="22">
        <v>4</v>
      </c>
      <c r="G9" s="24">
        <v>196</v>
      </c>
      <c r="H9" s="22">
        <v>1</v>
      </c>
      <c r="I9" s="5">
        <v>195</v>
      </c>
      <c r="J9" s="22">
        <v>3</v>
      </c>
      <c r="K9" s="5">
        <v>198</v>
      </c>
      <c r="L9" s="22">
        <v>1</v>
      </c>
      <c r="M9" s="5"/>
      <c r="N9" s="22"/>
      <c r="O9" s="5"/>
      <c r="P9" s="22"/>
      <c r="Q9" s="6">
        <v>4</v>
      </c>
      <c r="R9" s="6">
        <v>782</v>
      </c>
      <c r="S9" s="7">
        <v>195.5</v>
      </c>
      <c r="T9" s="41">
        <v>9</v>
      </c>
      <c r="U9" s="8">
        <v>5</v>
      </c>
      <c r="V9" s="9">
        <v>200.5</v>
      </c>
    </row>
    <row r="10" spans="1:24" x14ac:dyDescent="0.3">
      <c r="A10" s="1" t="s">
        <v>11</v>
      </c>
      <c r="B10" s="2" t="s">
        <v>63</v>
      </c>
      <c r="C10" s="3">
        <v>45787</v>
      </c>
      <c r="D10" s="4" t="s">
        <v>40</v>
      </c>
      <c r="E10" s="5">
        <v>196</v>
      </c>
      <c r="F10" s="22">
        <v>4</v>
      </c>
      <c r="G10" s="24">
        <v>187</v>
      </c>
      <c r="H10" s="22"/>
      <c r="I10" s="5">
        <v>191</v>
      </c>
      <c r="J10" s="22">
        <v>2</v>
      </c>
      <c r="K10" s="5">
        <v>193</v>
      </c>
      <c r="L10" s="22">
        <v>4</v>
      </c>
      <c r="M10" s="5"/>
      <c r="N10" s="22"/>
      <c r="O10" s="5"/>
      <c r="P10" s="22"/>
      <c r="Q10" s="6">
        <v>4</v>
      </c>
      <c r="R10" s="6">
        <v>767</v>
      </c>
      <c r="S10" s="7">
        <v>191.75</v>
      </c>
      <c r="T10" s="41">
        <v>10</v>
      </c>
      <c r="U10" s="8">
        <v>4</v>
      </c>
      <c r="V10" s="9">
        <v>195.75</v>
      </c>
    </row>
    <row r="11" spans="1:24" x14ac:dyDescent="0.3">
      <c r="A11" s="1" t="s">
        <v>11</v>
      </c>
      <c r="B11" s="2" t="s">
        <v>63</v>
      </c>
      <c r="C11" s="3">
        <v>45791</v>
      </c>
      <c r="D11" s="4" t="s">
        <v>40</v>
      </c>
      <c r="E11" s="24">
        <v>199</v>
      </c>
      <c r="F11" s="22">
        <v>2</v>
      </c>
      <c r="G11" s="24">
        <v>193</v>
      </c>
      <c r="H11" s="22">
        <v>1</v>
      </c>
      <c r="I11" s="5">
        <v>196</v>
      </c>
      <c r="J11" s="22">
        <v>2</v>
      </c>
      <c r="K11" s="42">
        <v>199</v>
      </c>
      <c r="L11" s="22"/>
      <c r="M11" s="42"/>
      <c r="N11" s="22"/>
      <c r="O11" s="5"/>
      <c r="P11" s="22"/>
      <c r="Q11" s="6">
        <v>4</v>
      </c>
      <c r="R11" s="6">
        <v>787</v>
      </c>
      <c r="S11" s="7">
        <v>196.75</v>
      </c>
      <c r="T11" s="41">
        <v>5</v>
      </c>
      <c r="U11" s="8">
        <v>5</v>
      </c>
      <c r="V11" s="9">
        <v>201.75</v>
      </c>
    </row>
    <row r="12" spans="1:24" x14ac:dyDescent="0.3">
      <c r="A12" s="1" t="s">
        <v>11</v>
      </c>
      <c r="B12" s="2" t="s">
        <v>63</v>
      </c>
      <c r="C12" s="3">
        <v>45798</v>
      </c>
      <c r="D12" s="4" t="s">
        <v>40</v>
      </c>
      <c r="E12" s="24">
        <v>198</v>
      </c>
      <c r="F12" s="22">
        <v>6</v>
      </c>
      <c r="G12" s="24">
        <v>191</v>
      </c>
      <c r="H12" s="22">
        <v>3</v>
      </c>
      <c r="I12" s="5">
        <v>187</v>
      </c>
      <c r="J12" s="22">
        <v>3</v>
      </c>
      <c r="K12" s="42">
        <v>194</v>
      </c>
      <c r="L12" s="22">
        <v>2</v>
      </c>
      <c r="M12" s="42"/>
      <c r="N12" s="22"/>
      <c r="O12" s="5"/>
      <c r="P12" s="22"/>
      <c r="Q12" s="6">
        <v>4</v>
      </c>
      <c r="R12" s="6">
        <v>770</v>
      </c>
      <c r="S12" s="7">
        <v>192.5</v>
      </c>
      <c r="T12" s="41">
        <v>14</v>
      </c>
      <c r="U12" s="8">
        <v>5</v>
      </c>
      <c r="V12" s="9">
        <v>197.5</v>
      </c>
    </row>
    <row r="13" spans="1:24" ht="15" customHeight="1" x14ac:dyDescent="0.3">
      <c r="A13" s="1" t="s">
        <v>11</v>
      </c>
      <c r="B13" s="2" t="s">
        <v>63</v>
      </c>
      <c r="C13" s="3">
        <v>45801</v>
      </c>
      <c r="D13" s="4" t="s">
        <v>102</v>
      </c>
      <c r="E13" s="24">
        <v>193</v>
      </c>
      <c r="F13" s="22">
        <v>4</v>
      </c>
      <c r="G13" s="24">
        <v>195</v>
      </c>
      <c r="H13" s="22">
        <v>2</v>
      </c>
      <c r="I13" s="5">
        <v>194</v>
      </c>
      <c r="J13" s="22">
        <v>2</v>
      </c>
      <c r="K13" s="42">
        <v>195</v>
      </c>
      <c r="L13" s="22">
        <v>7</v>
      </c>
      <c r="M13" s="42"/>
      <c r="N13" s="22"/>
      <c r="O13" s="5"/>
      <c r="P13" s="22"/>
      <c r="Q13" s="6">
        <v>4</v>
      </c>
      <c r="R13" s="6">
        <v>777</v>
      </c>
      <c r="S13" s="7">
        <v>194.25</v>
      </c>
      <c r="T13" s="41">
        <v>15</v>
      </c>
      <c r="U13" s="8">
        <v>13</v>
      </c>
      <c r="V13" s="9">
        <v>207.25</v>
      </c>
    </row>
    <row r="14" spans="1:24" x14ac:dyDescent="0.3">
      <c r="A14" s="1" t="s">
        <v>11</v>
      </c>
      <c r="B14" s="2" t="s">
        <v>63</v>
      </c>
      <c r="C14" s="3">
        <v>45805</v>
      </c>
      <c r="D14" s="4" t="s">
        <v>70</v>
      </c>
      <c r="E14" s="24">
        <v>196</v>
      </c>
      <c r="F14" s="22">
        <v>3</v>
      </c>
      <c r="G14" s="24">
        <v>195</v>
      </c>
      <c r="H14" s="22">
        <v>4</v>
      </c>
      <c r="I14" s="5">
        <v>198</v>
      </c>
      <c r="J14" s="22">
        <v>6</v>
      </c>
      <c r="K14" s="42">
        <v>196</v>
      </c>
      <c r="L14" s="22">
        <v>4</v>
      </c>
      <c r="M14" s="42"/>
      <c r="N14" s="22"/>
      <c r="O14" s="5"/>
      <c r="P14" s="22"/>
      <c r="Q14" s="6">
        <v>4</v>
      </c>
      <c r="R14" s="6">
        <v>785</v>
      </c>
      <c r="S14" s="7">
        <v>196.25</v>
      </c>
      <c r="T14" s="41">
        <v>17</v>
      </c>
      <c r="U14" s="8">
        <v>13</v>
      </c>
      <c r="V14" s="9">
        <v>209.25</v>
      </c>
    </row>
    <row r="15" spans="1:24" x14ac:dyDescent="0.3">
      <c r="A15" s="1" t="s">
        <v>11</v>
      </c>
      <c r="B15" s="2" t="s">
        <v>63</v>
      </c>
      <c r="C15" s="3">
        <v>45809</v>
      </c>
      <c r="D15" s="4" t="s">
        <v>70</v>
      </c>
      <c r="E15" s="24">
        <v>196</v>
      </c>
      <c r="F15" s="22">
        <v>3</v>
      </c>
      <c r="G15" s="24">
        <v>197</v>
      </c>
      <c r="H15" s="22">
        <v>4</v>
      </c>
      <c r="I15" s="5">
        <v>197</v>
      </c>
      <c r="J15" s="22">
        <v>6</v>
      </c>
      <c r="K15" s="42">
        <v>196</v>
      </c>
      <c r="L15" s="22">
        <v>5</v>
      </c>
      <c r="M15" s="42"/>
      <c r="N15" s="22"/>
      <c r="O15" s="5"/>
      <c r="P15" s="22"/>
      <c r="Q15" s="6">
        <v>4</v>
      </c>
      <c r="R15" s="6">
        <v>786</v>
      </c>
      <c r="S15" s="7">
        <v>196.5</v>
      </c>
      <c r="T15" s="41">
        <v>18</v>
      </c>
      <c r="U15" s="8">
        <v>13</v>
      </c>
      <c r="V15" s="9">
        <v>209.5</v>
      </c>
    </row>
    <row r="16" spans="1:24" x14ac:dyDescent="0.3">
      <c r="A16" s="1" t="s">
        <v>11</v>
      </c>
      <c r="B16" s="2" t="s">
        <v>63</v>
      </c>
      <c r="C16" s="3">
        <v>45812</v>
      </c>
      <c r="D16" s="4" t="s">
        <v>40</v>
      </c>
      <c r="E16" s="5">
        <v>196</v>
      </c>
      <c r="F16" s="22">
        <v>3</v>
      </c>
      <c r="G16" s="24">
        <v>199</v>
      </c>
      <c r="H16" s="22">
        <v>3</v>
      </c>
      <c r="I16" s="5">
        <v>196</v>
      </c>
      <c r="J16" s="22">
        <v>2</v>
      </c>
      <c r="K16" s="81">
        <v>200</v>
      </c>
      <c r="L16" s="22">
        <v>3</v>
      </c>
      <c r="M16" s="5"/>
      <c r="N16" s="22"/>
      <c r="O16" s="5"/>
      <c r="P16" s="22"/>
      <c r="Q16" s="6">
        <v>4</v>
      </c>
      <c r="R16" s="6">
        <v>791</v>
      </c>
      <c r="S16" s="7">
        <v>197.75</v>
      </c>
      <c r="T16" s="41">
        <v>11</v>
      </c>
      <c r="U16" s="8">
        <v>13</v>
      </c>
      <c r="V16" s="9">
        <v>210.75</v>
      </c>
    </row>
    <row r="17" spans="1:22" x14ac:dyDescent="0.3">
      <c r="A17" s="1" t="s">
        <v>11</v>
      </c>
      <c r="B17" s="2" t="s">
        <v>63</v>
      </c>
      <c r="C17" s="3">
        <v>45815</v>
      </c>
      <c r="D17" s="4" t="s">
        <v>40</v>
      </c>
      <c r="E17" s="5">
        <v>190</v>
      </c>
      <c r="F17" s="22">
        <v>1</v>
      </c>
      <c r="G17" s="24">
        <v>199</v>
      </c>
      <c r="H17" s="22">
        <v>2</v>
      </c>
      <c r="I17" s="5">
        <v>197</v>
      </c>
      <c r="J17" s="22">
        <v>2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785</v>
      </c>
      <c r="S17" s="7">
        <v>196.25</v>
      </c>
      <c r="T17" s="41">
        <v>8</v>
      </c>
      <c r="U17" s="8">
        <v>10</v>
      </c>
      <c r="V17" s="9">
        <v>206.25</v>
      </c>
    </row>
    <row r="18" spans="1:22" x14ac:dyDescent="0.3">
      <c r="A18" s="1" t="s">
        <v>11</v>
      </c>
      <c r="B18" s="2" t="s">
        <v>63</v>
      </c>
      <c r="C18" s="3">
        <v>45819</v>
      </c>
      <c r="D18" s="4" t="s">
        <v>40</v>
      </c>
      <c r="E18" s="24">
        <v>198</v>
      </c>
      <c r="F18" s="22">
        <v>3</v>
      </c>
      <c r="G18" s="24">
        <v>196</v>
      </c>
      <c r="H18" s="22">
        <v>4</v>
      </c>
      <c r="I18" s="5">
        <v>199</v>
      </c>
      <c r="J18" s="22">
        <v>1</v>
      </c>
      <c r="K18" s="42">
        <v>195</v>
      </c>
      <c r="L18" s="22"/>
      <c r="M18" s="42"/>
      <c r="N18" s="22"/>
      <c r="O18" s="5"/>
      <c r="P18" s="22"/>
      <c r="Q18" s="6">
        <v>4</v>
      </c>
      <c r="R18" s="6">
        <v>788</v>
      </c>
      <c r="S18" s="7">
        <v>197</v>
      </c>
      <c r="T18" s="41">
        <v>8</v>
      </c>
      <c r="U18" s="8">
        <v>8</v>
      </c>
      <c r="V18" s="9">
        <v>205</v>
      </c>
    </row>
    <row r="19" spans="1:22" x14ac:dyDescent="0.3">
      <c r="A19" s="1" t="s">
        <v>11</v>
      </c>
      <c r="B19" s="2" t="s">
        <v>63</v>
      </c>
      <c r="C19" s="3">
        <v>45826</v>
      </c>
      <c r="D19" s="4" t="s">
        <v>40</v>
      </c>
      <c r="E19" s="24">
        <v>192</v>
      </c>
      <c r="F19" s="22">
        <v>3</v>
      </c>
      <c r="G19" s="24">
        <v>197</v>
      </c>
      <c r="H19" s="22">
        <v>2</v>
      </c>
      <c r="I19" s="5">
        <v>196</v>
      </c>
      <c r="J19" s="22"/>
      <c r="K19" s="42">
        <v>195</v>
      </c>
      <c r="L19" s="22"/>
      <c r="M19" s="42"/>
      <c r="N19" s="22"/>
      <c r="O19" s="5"/>
      <c r="P19" s="22"/>
      <c r="Q19" s="6">
        <v>4</v>
      </c>
      <c r="R19" s="6">
        <v>780</v>
      </c>
      <c r="S19" s="7">
        <v>195</v>
      </c>
      <c r="T19" s="41">
        <v>5</v>
      </c>
      <c r="U19" s="8">
        <v>11</v>
      </c>
      <c r="V19" s="9">
        <v>206</v>
      </c>
    </row>
    <row r="20" spans="1:22" x14ac:dyDescent="0.3">
      <c r="A20" s="1" t="s">
        <v>11</v>
      </c>
      <c r="B20" s="2" t="s">
        <v>63</v>
      </c>
      <c r="C20" s="3">
        <v>45829</v>
      </c>
      <c r="D20" s="4" t="s">
        <v>56</v>
      </c>
      <c r="E20" s="24">
        <v>196</v>
      </c>
      <c r="F20" s="22">
        <v>0</v>
      </c>
      <c r="G20" s="24">
        <v>197</v>
      </c>
      <c r="H20" s="22">
        <v>3</v>
      </c>
      <c r="I20" s="5">
        <v>190</v>
      </c>
      <c r="J20" s="22">
        <v>2</v>
      </c>
      <c r="K20" s="42">
        <v>189</v>
      </c>
      <c r="L20" s="22">
        <v>2</v>
      </c>
      <c r="M20" s="42"/>
      <c r="N20" s="22"/>
      <c r="O20" s="5"/>
      <c r="P20" s="22"/>
      <c r="Q20" s="6">
        <v>4</v>
      </c>
      <c r="R20" s="6">
        <v>772</v>
      </c>
      <c r="S20" s="7">
        <v>193</v>
      </c>
      <c r="T20" s="41">
        <v>7</v>
      </c>
      <c r="U20" s="8">
        <v>9</v>
      </c>
      <c r="V20" s="9">
        <v>202</v>
      </c>
    </row>
    <row r="21" spans="1:22" x14ac:dyDescent="0.3">
      <c r="A21" s="1" t="s">
        <v>11</v>
      </c>
      <c r="B21" s="2" t="s">
        <v>63</v>
      </c>
      <c r="C21" s="3">
        <v>45833</v>
      </c>
      <c r="D21" s="4" t="s">
        <v>70</v>
      </c>
      <c r="E21" s="24">
        <v>194.001</v>
      </c>
      <c r="F21" s="22">
        <v>2</v>
      </c>
      <c r="G21" s="24">
        <v>194</v>
      </c>
      <c r="H21" s="22">
        <v>1</v>
      </c>
      <c r="I21" s="5">
        <v>190</v>
      </c>
      <c r="J21" s="22">
        <v>1</v>
      </c>
      <c r="K21" s="42">
        <v>196</v>
      </c>
      <c r="L21" s="22">
        <v>0</v>
      </c>
      <c r="M21" s="42"/>
      <c r="N21" s="22"/>
      <c r="O21" s="5"/>
      <c r="P21" s="22"/>
      <c r="Q21" s="6">
        <v>4</v>
      </c>
      <c r="R21" s="6">
        <v>774.00099999999998</v>
      </c>
      <c r="S21" s="7">
        <v>193.50024999999999</v>
      </c>
      <c r="T21" s="41">
        <v>4</v>
      </c>
      <c r="U21" s="8">
        <v>6</v>
      </c>
      <c r="V21" s="9">
        <v>199.50024999999999</v>
      </c>
    </row>
    <row r="22" spans="1:22" ht="15" customHeight="1" x14ac:dyDescent="0.3">
      <c r="A22" s="1" t="s">
        <v>11</v>
      </c>
      <c r="B22" s="2" t="s">
        <v>63</v>
      </c>
      <c r="C22" s="3">
        <v>45836</v>
      </c>
      <c r="D22" s="4" t="s">
        <v>102</v>
      </c>
      <c r="E22" s="24">
        <v>193</v>
      </c>
      <c r="F22" s="22">
        <v>1</v>
      </c>
      <c r="G22" s="24">
        <v>193</v>
      </c>
      <c r="H22" s="22">
        <v>2</v>
      </c>
      <c r="I22" s="5">
        <v>194</v>
      </c>
      <c r="J22" s="22">
        <v>3</v>
      </c>
      <c r="K22" s="42">
        <v>196</v>
      </c>
      <c r="L22" s="22">
        <v>1</v>
      </c>
      <c r="M22" s="42"/>
      <c r="N22" s="22"/>
      <c r="O22" s="5"/>
      <c r="P22" s="22"/>
      <c r="Q22" s="6">
        <v>4</v>
      </c>
      <c r="R22" s="6">
        <v>776</v>
      </c>
      <c r="S22" s="7">
        <v>194</v>
      </c>
      <c r="T22" s="41">
        <v>7</v>
      </c>
      <c r="U22" s="8">
        <v>9</v>
      </c>
      <c r="V22" s="9">
        <v>203</v>
      </c>
    </row>
    <row r="23" spans="1:22" x14ac:dyDescent="0.3">
      <c r="A23" s="1" t="s">
        <v>11</v>
      </c>
      <c r="B23" s="2" t="s">
        <v>63</v>
      </c>
      <c r="C23" s="3">
        <v>45840</v>
      </c>
      <c r="D23" s="4" t="s">
        <v>40</v>
      </c>
      <c r="E23" s="5">
        <v>195</v>
      </c>
      <c r="F23" s="22">
        <v>3</v>
      </c>
      <c r="G23" s="24">
        <v>188</v>
      </c>
      <c r="H23" s="22">
        <v>1</v>
      </c>
      <c r="I23" s="5">
        <v>192</v>
      </c>
      <c r="J23" s="22">
        <v>2</v>
      </c>
      <c r="K23" s="5">
        <v>191</v>
      </c>
      <c r="L23" s="22">
        <v>1</v>
      </c>
      <c r="M23" s="5"/>
      <c r="N23" s="22"/>
      <c r="O23" s="5"/>
      <c r="P23" s="22"/>
      <c r="Q23" s="6">
        <v>4</v>
      </c>
      <c r="R23" s="6">
        <v>766</v>
      </c>
      <c r="S23" s="7">
        <v>191.5</v>
      </c>
      <c r="T23" s="41">
        <v>7</v>
      </c>
      <c r="U23" s="8">
        <v>2</v>
      </c>
      <c r="V23" s="9">
        <v>193.5</v>
      </c>
    </row>
    <row r="24" spans="1:22" x14ac:dyDescent="0.3">
      <c r="A24" s="1" t="s">
        <v>11</v>
      </c>
      <c r="B24" s="2" t="s">
        <v>63</v>
      </c>
      <c r="C24" s="3">
        <v>45844</v>
      </c>
      <c r="D24" s="4" t="s">
        <v>70</v>
      </c>
      <c r="E24" s="24">
        <v>194</v>
      </c>
      <c r="F24" s="22">
        <v>0</v>
      </c>
      <c r="G24" s="24">
        <v>196</v>
      </c>
      <c r="H24" s="22">
        <v>1</v>
      </c>
      <c r="I24" s="5">
        <v>193</v>
      </c>
      <c r="J24" s="22">
        <v>0</v>
      </c>
      <c r="K24" s="42">
        <v>187</v>
      </c>
      <c r="L24" s="22">
        <v>3</v>
      </c>
      <c r="M24" s="42">
        <v>191</v>
      </c>
      <c r="N24" s="22">
        <v>0</v>
      </c>
      <c r="O24" s="5">
        <v>190</v>
      </c>
      <c r="P24" s="22">
        <v>2</v>
      </c>
      <c r="Q24" s="6">
        <v>6</v>
      </c>
      <c r="R24" s="6">
        <v>1151</v>
      </c>
      <c r="S24" s="7">
        <v>191.83333333333334</v>
      </c>
      <c r="T24" s="41">
        <v>6</v>
      </c>
      <c r="U24" s="8">
        <v>14</v>
      </c>
      <c r="V24" s="9">
        <v>205.83333333333334</v>
      </c>
    </row>
    <row r="25" spans="1:22" x14ac:dyDescent="0.3">
      <c r="A25" s="1" t="s">
        <v>11</v>
      </c>
      <c r="B25" s="2" t="s">
        <v>63</v>
      </c>
      <c r="C25" s="3">
        <v>45861</v>
      </c>
      <c r="D25" s="4" t="s">
        <v>70</v>
      </c>
      <c r="E25" s="5">
        <v>196</v>
      </c>
      <c r="F25" s="22">
        <v>3</v>
      </c>
      <c r="G25" s="24">
        <v>197</v>
      </c>
      <c r="H25" s="22">
        <v>2</v>
      </c>
      <c r="I25" s="5">
        <v>197</v>
      </c>
      <c r="J25" s="22">
        <v>6</v>
      </c>
      <c r="K25" s="5">
        <v>195</v>
      </c>
      <c r="L25" s="22">
        <v>5</v>
      </c>
      <c r="M25" s="5"/>
      <c r="N25" s="22"/>
      <c r="O25" s="5"/>
      <c r="P25" s="22"/>
      <c r="Q25" s="6">
        <v>4</v>
      </c>
      <c r="R25" s="6">
        <v>785</v>
      </c>
      <c r="S25" s="7">
        <v>196.25</v>
      </c>
      <c r="T25" s="41">
        <v>16</v>
      </c>
      <c r="U25" s="8">
        <v>11</v>
      </c>
      <c r="V25" s="9">
        <v>207.25</v>
      </c>
    </row>
    <row r="26" spans="1:22" ht="15" customHeight="1" x14ac:dyDescent="0.3">
      <c r="A26" s="1" t="s">
        <v>11</v>
      </c>
      <c r="B26" s="2" t="s">
        <v>63</v>
      </c>
      <c r="C26" s="3">
        <v>45864</v>
      </c>
      <c r="D26" s="4" t="s">
        <v>102</v>
      </c>
      <c r="E26" s="5">
        <v>196</v>
      </c>
      <c r="F26" s="22">
        <v>1</v>
      </c>
      <c r="G26" s="24">
        <v>195.001</v>
      </c>
      <c r="H26" s="22">
        <v>3</v>
      </c>
      <c r="I26" s="5">
        <v>195</v>
      </c>
      <c r="J26" s="22">
        <v>4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780.00099999999998</v>
      </c>
      <c r="S26" s="7">
        <v>195.00024999999999</v>
      </c>
      <c r="T26" s="41">
        <v>9</v>
      </c>
      <c r="U26" s="8">
        <v>11</v>
      </c>
      <c r="V26" s="9">
        <v>206.00024999999999</v>
      </c>
    </row>
    <row r="27" spans="1:22" x14ac:dyDescent="0.3">
      <c r="A27" s="1" t="s">
        <v>11</v>
      </c>
      <c r="B27" s="2" t="s">
        <v>63</v>
      </c>
      <c r="C27" s="3">
        <v>45872</v>
      </c>
      <c r="D27" s="4" t="s">
        <v>70</v>
      </c>
      <c r="E27" s="24">
        <v>192</v>
      </c>
      <c r="F27" s="22">
        <v>2</v>
      </c>
      <c r="G27" s="24">
        <v>196</v>
      </c>
      <c r="H27" s="22">
        <v>3</v>
      </c>
      <c r="I27" s="5">
        <v>193</v>
      </c>
      <c r="J27" s="22">
        <v>0</v>
      </c>
      <c r="K27" s="42">
        <v>193</v>
      </c>
      <c r="L27" s="22">
        <v>2</v>
      </c>
      <c r="M27" s="42"/>
      <c r="N27" s="22"/>
      <c r="O27" s="5"/>
      <c r="P27" s="22"/>
      <c r="Q27" s="6">
        <v>4</v>
      </c>
      <c r="R27" s="6">
        <v>774</v>
      </c>
      <c r="S27" s="7">
        <v>193.5</v>
      </c>
      <c r="T27" s="41">
        <v>7</v>
      </c>
      <c r="U27" s="8">
        <v>3</v>
      </c>
      <c r="V27" s="9">
        <v>196.5</v>
      </c>
    </row>
    <row r="28" spans="1:22" x14ac:dyDescent="0.3">
      <c r="A28" s="1" t="s">
        <v>11</v>
      </c>
      <c r="B28" s="2" t="s">
        <v>63</v>
      </c>
      <c r="C28" s="3">
        <v>45875</v>
      </c>
      <c r="D28" s="4" t="s">
        <v>40</v>
      </c>
      <c r="E28" s="24">
        <v>197</v>
      </c>
      <c r="F28" s="22">
        <v>3</v>
      </c>
      <c r="G28" s="24">
        <v>197</v>
      </c>
      <c r="H28" s="22">
        <v>4</v>
      </c>
      <c r="I28" s="5">
        <v>193</v>
      </c>
      <c r="J28" s="22"/>
      <c r="K28" s="42">
        <v>195</v>
      </c>
      <c r="L28" s="22">
        <v>2</v>
      </c>
      <c r="M28" s="42"/>
      <c r="N28" s="22"/>
      <c r="O28" s="5"/>
      <c r="P28" s="22"/>
      <c r="Q28" s="6">
        <v>4</v>
      </c>
      <c r="R28" s="6">
        <v>782</v>
      </c>
      <c r="S28" s="7">
        <v>195.5</v>
      </c>
      <c r="T28" s="41">
        <v>9</v>
      </c>
      <c r="U28" s="8">
        <v>7</v>
      </c>
      <c r="V28" s="9">
        <v>202.5</v>
      </c>
    </row>
    <row r="29" spans="1:22" x14ac:dyDescent="0.3">
      <c r="A29" s="1" t="s">
        <v>11</v>
      </c>
      <c r="B29" s="2" t="s">
        <v>63</v>
      </c>
      <c r="C29" s="3">
        <v>45882</v>
      </c>
      <c r="D29" s="4" t="s">
        <v>40</v>
      </c>
      <c r="E29" s="5">
        <v>198</v>
      </c>
      <c r="F29" s="22">
        <v>2</v>
      </c>
      <c r="G29" s="24">
        <v>195.001</v>
      </c>
      <c r="H29" s="22">
        <v>3</v>
      </c>
      <c r="I29" s="81">
        <v>200</v>
      </c>
      <c r="J29" s="22">
        <v>4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790.00099999999998</v>
      </c>
      <c r="S29" s="7">
        <v>197.50024999999999</v>
      </c>
      <c r="T29" s="41">
        <v>10</v>
      </c>
      <c r="U29" s="8">
        <v>13</v>
      </c>
      <c r="V29" s="9">
        <v>210.50024999999999</v>
      </c>
    </row>
    <row r="30" spans="1:22" x14ac:dyDescent="0.3">
      <c r="A30" s="1" t="s">
        <v>11</v>
      </c>
      <c r="B30" s="2" t="s">
        <v>63</v>
      </c>
      <c r="C30" s="3">
        <v>45892</v>
      </c>
      <c r="D30" s="4" t="s">
        <v>102</v>
      </c>
      <c r="E30" s="5">
        <v>192</v>
      </c>
      <c r="F30" s="22">
        <v>3</v>
      </c>
      <c r="G30" s="24">
        <v>190</v>
      </c>
      <c r="H30" s="22">
        <v>1</v>
      </c>
      <c r="I30" s="5">
        <v>186</v>
      </c>
      <c r="J30" s="22">
        <v>0</v>
      </c>
      <c r="K30" s="5">
        <v>191</v>
      </c>
      <c r="L30" s="22">
        <v>1</v>
      </c>
      <c r="M30" s="5"/>
      <c r="N30" s="22"/>
      <c r="O30" s="5"/>
      <c r="P30" s="22"/>
      <c r="Q30" s="6">
        <v>4</v>
      </c>
      <c r="R30" s="6">
        <v>759</v>
      </c>
      <c r="S30" s="7">
        <v>189.75</v>
      </c>
      <c r="T30" s="41">
        <v>5</v>
      </c>
      <c r="U30" s="8">
        <v>8</v>
      </c>
      <c r="V30" s="9">
        <v>197.75</v>
      </c>
    </row>
    <row r="31" spans="1:22" x14ac:dyDescent="0.3">
      <c r="A31" s="1" t="s">
        <v>11</v>
      </c>
      <c r="B31" s="2" t="s">
        <v>63</v>
      </c>
      <c r="C31" s="3">
        <v>45896</v>
      </c>
      <c r="D31" s="4" t="s">
        <v>70</v>
      </c>
      <c r="E31" s="5">
        <v>194</v>
      </c>
      <c r="F31" s="22">
        <v>2</v>
      </c>
      <c r="G31" s="24">
        <v>195</v>
      </c>
      <c r="H31" s="22">
        <v>4</v>
      </c>
      <c r="I31" s="5">
        <v>192</v>
      </c>
      <c r="J31" s="22">
        <v>2</v>
      </c>
      <c r="K31" s="5">
        <v>196</v>
      </c>
      <c r="L31" s="22">
        <v>3</v>
      </c>
      <c r="M31" s="5"/>
      <c r="N31" s="22"/>
      <c r="O31" s="5"/>
      <c r="P31" s="22"/>
      <c r="Q31" s="6">
        <v>4</v>
      </c>
      <c r="R31" s="6">
        <v>777</v>
      </c>
      <c r="S31" s="7">
        <v>194.25</v>
      </c>
      <c r="T31" s="41">
        <v>11</v>
      </c>
      <c r="U31" s="8">
        <v>5</v>
      </c>
      <c r="V31" s="9">
        <v>199.25</v>
      </c>
    </row>
    <row r="32" spans="1:22" x14ac:dyDescent="0.3">
      <c r="A32" s="1" t="s">
        <v>11</v>
      </c>
      <c r="B32" s="2" t="s">
        <v>63</v>
      </c>
      <c r="C32" s="3">
        <v>45903</v>
      </c>
      <c r="D32" s="4" t="s">
        <v>40</v>
      </c>
      <c r="E32" s="24">
        <v>196</v>
      </c>
      <c r="F32" s="22">
        <v>2</v>
      </c>
      <c r="G32" s="24">
        <v>199</v>
      </c>
      <c r="H32" s="22">
        <v>3</v>
      </c>
      <c r="I32" s="5">
        <v>197</v>
      </c>
      <c r="J32" s="22">
        <v>6</v>
      </c>
      <c r="K32" s="42">
        <v>196</v>
      </c>
      <c r="L32" s="22">
        <v>2</v>
      </c>
      <c r="M32" s="42"/>
      <c r="N32" s="22"/>
      <c r="O32" s="5"/>
      <c r="P32" s="22"/>
      <c r="Q32" s="6">
        <v>4</v>
      </c>
      <c r="R32" s="6">
        <v>788</v>
      </c>
      <c r="S32" s="7">
        <v>197</v>
      </c>
      <c r="T32" s="41">
        <v>13</v>
      </c>
      <c r="U32" s="8">
        <v>13</v>
      </c>
      <c r="V32" s="9">
        <v>210</v>
      </c>
    </row>
    <row r="33" spans="1:22" x14ac:dyDescent="0.3">
      <c r="A33" s="1" t="s">
        <v>11</v>
      </c>
      <c r="B33" s="2" t="s">
        <v>63</v>
      </c>
      <c r="C33" s="3">
        <v>45917</v>
      </c>
      <c r="D33" s="4" t="s">
        <v>40</v>
      </c>
      <c r="E33" s="5">
        <v>199</v>
      </c>
      <c r="F33" s="22">
        <v>4</v>
      </c>
      <c r="G33" s="24">
        <v>195</v>
      </c>
      <c r="H33" s="22">
        <v>1</v>
      </c>
      <c r="I33" s="5">
        <v>195</v>
      </c>
      <c r="J33" s="22">
        <v>3</v>
      </c>
      <c r="K33" s="5">
        <v>195</v>
      </c>
      <c r="L33" s="22">
        <v>3</v>
      </c>
      <c r="M33" s="5"/>
      <c r="N33" s="22"/>
      <c r="O33" s="5"/>
      <c r="P33" s="22"/>
      <c r="Q33" s="6">
        <v>4</v>
      </c>
      <c r="R33" s="6">
        <v>784</v>
      </c>
      <c r="S33" s="7">
        <v>196</v>
      </c>
      <c r="T33" s="41">
        <v>11</v>
      </c>
      <c r="U33" s="8">
        <v>3</v>
      </c>
      <c r="V33" s="9">
        <v>199</v>
      </c>
    </row>
    <row r="34" spans="1:22" x14ac:dyDescent="0.3">
      <c r="A34" s="1" t="s">
        <v>11</v>
      </c>
      <c r="B34" s="2" t="s">
        <v>63</v>
      </c>
      <c r="C34" s="3">
        <v>45920</v>
      </c>
      <c r="D34" s="4" t="s">
        <v>40</v>
      </c>
      <c r="E34" s="24">
        <v>194</v>
      </c>
      <c r="F34" s="22">
        <v>4</v>
      </c>
      <c r="G34" s="24">
        <v>193</v>
      </c>
      <c r="H34" s="22">
        <v>1</v>
      </c>
      <c r="I34" s="5">
        <v>192</v>
      </c>
      <c r="J34" s="22"/>
      <c r="K34" s="42">
        <v>193</v>
      </c>
      <c r="L34" s="22">
        <v>1</v>
      </c>
      <c r="M34" s="42"/>
      <c r="N34" s="22"/>
      <c r="O34" s="5"/>
      <c r="P34" s="22"/>
      <c r="Q34" s="6">
        <v>4</v>
      </c>
      <c r="R34" s="6">
        <v>772</v>
      </c>
      <c r="S34" s="7">
        <v>193</v>
      </c>
      <c r="T34" s="41">
        <v>6</v>
      </c>
      <c r="U34" s="8">
        <v>3</v>
      </c>
      <c r="V34" s="9">
        <v>196</v>
      </c>
    </row>
    <row r="35" spans="1:22" x14ac:dyDescent="0.3">
      <c r="A35" s="1" t="s">
        <v>11</v>
      </c>
      <c r="B35" s="2" t="s">
        <v>63</v>
      </c>
      <c r="C35" s="3">
        <v>45924</v>
      </c>
      <c r="D35" s="4" t="s">
        <v>70</v>
      </c>
      <c r="E35" s="5">
        <v>185</v>
      </c>
      <c r="F35" s="22">
        <v>2</v>
      </c>
      <c r="G35" s="24">
        <v>178</v>
      </c>
      <c r="H35" s="22">
        <v>1</v>
      </c>
      <c r="I35" s="5">
        <v>195</v>
      </c>
      <c r="J35" s="22">
        <v>1</v>
      </c>
      <c r="K35" s="5">
        <v>192</v>
      </c>
      <c r="L35" s="22">
        <v>5</v>
      </c>
      <c r="M35" s="5"/>
      <c r="N35" s="22"/>
      <c r="O35" s="5"/>
      <c r="P35" s="22"/>
      <c r="Q35" s="6">
        <v>4</v>
      </c>
      <c r="R35" s="6">
        <v>750</v>
      </c>
      <c r="S35" s="7">
        <v>187.5</v>
      </c>
      <c r="T35" s="41">
        <v>9</v>
      </c>
      <c r="U35" s="8">
        <v>5</v>
      </c>
      <c r="V35" s="9">
        <v>192.5</v>
      </c>
    </row>
    <row r="36" spans="1:22" x14ac:dyDescent="0.3">
      <c r="A36" s="1" t="s">
        <v>11</v>
      </c>
      <c r="B36" s="2" t="s">
        <v>63</v>
      </c>
      <c r="C36" s="3">
        <v>45931</v>
      </c>
      <c r="D36" s="4" t="s">
        <v>40</v>
      </c>
      <c r="E36" s="5">
        <v>194</v>
      </c>
      <c r="F36" s="22">
        <v>1</v>
      </c>
      <c r="G36" s="24">
        <v>193</v>
      </c>
      <c r="H36" s="22">
        <v>3</v>
      </c>
      <c r="I36" s="5">
        <v>190</v>
      </c>
      <c r="J36" s="22">
        <v>1</v>
      </c>
      <c r="K36" s="5">
        <v>197</v>
      </c>
      <c r="L36" s="22">
        <v>4</v>
      </c>
      <c r="M36" s="5"/>
      <c r="N36" s="22"/>
      <c r="O36" s="5"/>
      <c r="P36" s="22"/>
      <c r="Q36" s="6">
        <v>4</v>
      </c>
      <c r="R36" s="6">
        <v>774</v>
      </c>
      <c r="S36" s="7">
        <v>193.5</v>
      </c>
      <c r="T36" s="41">
        <v>9</v>
      </c>
      <c r="U36" s="8">
        <v>8</v>
      </c>
      <c r="V36" s="9">
        <v>201.5</v>
      </c>
    </row>
    <row r="37" spans="1:22" x14ac:dyDescent="0.3">
      <c r="A37" s="47" t="s">
        <v>11</v>
      </c>
      <c r="B37" s="2" t="s">
        <v>63</v>
      </c>
      <c r="C37" s="3">
        <v>45927</v>
      </c>
      <c r="D37" s="100" t="s">
        <v>102</v>
      </c>
      <c r="E37" s="5">
        <v>195</v>
      </c>
      <c r="F37" s="22">
        <v>4</v>
      </c>
      <c r="G37" s="24">
        <v>195</v>
      </c>
      <c r="H37" s="22">
        <v>2</v>
      </c>
      <c r="I37" s="5">
        <v>197.001</v>
      </c>
      <c r="J37" s="22">
        <v>2</v>
      </c>
      <c r="K37" s="5">
        <v>199</v>
      </c>
      <c r="L37" s="22">
        <v>4</v>
      </c>
      <c r="M37" s="5"/>
      <c r="N37" s="22"/>
      <c r="O37" s="5"/>
      <c r="P37" s="22"/>
      <c r="Q37" s="8">
        <v>4</v>
      </c>
      <c r="R37" s="8">
        <v>786.00099999999998</v>
      </c>
      <c r="S37" s="7">
        <v>196.50024999999999</v>
      </c>
      <c r="T37" s="41">
        <v>12</v>
      </c>
      <c r="U37" s="8">
        <v>9</v>
      </c>
      <c r="V37" s="7">
        <v>205.50024999999999</v>
      </c>
    </row>
    <row r="38" spans="1:22" x14ac:dyDescent="0.3">
      <c r="A38" s="1" t="s">
        <v>11</v>
      </c>
      <c r="B38" s="2" t="s">
        <v>63</v>
      </c>
      <c r="C38" s="3">
        <v>45935</v>
      </c>
      <c r="D38" s="4" t="s">
        <v>70</v>
      </c>
      <c r="E38" s="5">
        <v>194</v>
      </c>
      <c r="F38" s="22">
        <v>1</v>
      </c>
      <c r="G38" s="24">
        <v>186</v>
      </c>
      <c r="H38" s="22">
        <v>3</v>
      </c>
      <c r="I38" s="5">
        <v>194</v>
      </c>
      <c r="J38" s="22">
        <v>2</v>
      </c>
      <c r="K38" s="5">
        <v>187</v>
      </c>
      <c r="L38" s="22">
        <v>2</v>
      </c>
      <c r="M38" s="5"/>
      <c r="N38" s="22"/>
      <c r="O38" s="5"/>
      <c r="P38" s="22"/>
      <c r="Q38" s="6">
        <v>4</v>
      </c>
      <c r="R38" s="6">
        <v>761</v>
      </c>
      <c r="S38" s="7">
        <v>190.25</v>
      </c>
      <c r="T38" s="41">
        <v>8</v>
      </c>
      <c r="U38" s="8">
        <v>2</v>
      </c>
      <c r="V38" s="9">
        <v>192.25</v>
      </c>
    </row>
    <row r="39" spans="1:22" x14ac:dyDescent="0.3">
      <c r="A39" s="1" t="s">
        <v>11</v>
      </c>
      <c r="B39" s="2" t="s">
        <v>63</v>
      </c>
      <c r="C39" s="3">
        <v>45955</v>
      </c>
      <c r="D39" s="4" t="s">
        <v>102</v>
      </c>
      <c r="E39" s="5">
        <v>190</v>
      </c>
      <c r="F39" s="22">
        <v>1</v>
      </c>
      <c r="G39" s="24">
        <v>173</v>
      </c>
      <c r="H39" s="22">
        <v>0</v>
      </c>
      <c r="I39" s="5">
        <v>193</v>
      </c>
      <c r="J39" s="22">
        <v>3</v>
      </c>
      <c r="K39" s="5">
        <v>195</v>
      </c>
      <c r="L39" s="22">
        <v>2</v>
      </c>
      <c r="M39" s="5">
        <v>193</v>
      </c>
      <c r="N39" s="22">
        <v>2</v>
      </c>
      <c r="O39" s="5">
        <v>191</v>
      </c>
      <c r="P39" s="22">
        <v>3</v>
      </c>
      <c r="Q39" s="6">
        <v>6</v>
      </c>
      <c r="R39" s="6">
        <v>1135</v>
      </c>
      <c r="S39" s="7">
        <v>189.16666666666666</v>
      </c>
      <c r="T39" s="41">
        <v>11</v>
      </c>
      <c r="U39" s="8">
        <v>4</v>
      </c>
      <c r="V39" s="9">
        <v>193.16666666666666</v>
      </c>
    </row>
    <row r="41" spans="1:22" x14ac:dyDescent="0.3">
      <c r="Q41" s="37">
        <f>SUM(Q2:Q40)</f>
        <v>156</v>
      </c>
      <c r="R41" s="37">
        <f>SUM(R2:R40)</f>
        <v>30240.006000000001</v>
      </c>
      <c r="S41" s="38">
        <f>SUM(R41/Q41)</f>
        <v>193.84619230769232</v>
      </c>
      <c r="T41" s="37">
        <f>SUM(T2:T40)</f>
        <v>357</v>
      </c>
      <c r="U41" s="37">
        <f>SUM(U2:U40)</f>
        <v>309</v>
      </c>
      <c r="V41" s="39">
        <f>SUM(S41+U41)</f>
        <v>502.84619230769232</v>
      </c>
    </row>
    <row r="44" spans="1:22" x14ac:dyDescent="0.3">
      <c r="A44" s="25" t="s">
        <v>1</v>
      </c>
      <c r="B44" s="26" t="s">
        <v>2</v>
      </c>
      <c r="C44" s="27" t="s">
        <v>3</v>
      </c>
      <c r="D44" s="28" t="s">
        <v>4</v>
      </c>
      <c r="E44" s="29" t="s">
        <v>21</v>
      </c>
      <c r="F44" s="29" t="s">
        <v>22</v>
      </c>
      <c r="G44" s="29" t="s">
        <v>23</v>
      </c>
      <c r="H44" s="29" t="s">
        <v>22</v>
      </c>
      <c r="I44" s="29" t="s">
        <v>24</v>
      </c>
      <c r="J44" s="29" t="s">
        <v>22</v>
      </c>
      <c r="K44" s="29" t="s">
        <v>25</v>
      </c>
      <c r="L44" s="29" t="s">
        <v>22</v>
      </c>
      <c r="M44" s="29" t="s">
        <v>26</v>
      </c>
      <c r="N44" s="29" t="s">
        <v>22</v>
      </c>
      <c r="O44" s="29" t="s">
        <v>27</v>
      </c>
      <c r="P44" s="29" t="s">
        <v>22</v>
      </c>
      <c r="Q44" s="30" t="s">
        <v>28</v>
      </c>
      <c r="R44" s="31" t="s">
        <v>29</v>
      </c>
      <c r="S44" s="32" t="s">
        <v>5</v>
      </c>
      <c r="T44" s="32" t="s">
        <v>30</v>
      </c>
      <c r="U44" s="31" t="s">
        <v>6</v>
      </c>
      <c r="V44" s="32" t="s">
        <v>31</v>
      </c>
    </row>
    <row r="45" spans="1:22" x14ac:dyDescent="0.3">
      <c r="A45" s="1" t="s">
        <v>15</v>
      </c>
      <c r="B45" s="2" t="s">
        <v>63</v>
      </c>
      <c r="C45" s="3">
        <v>45798</v>
      </c>
      <c r="D45" s="4" t="s">
        <v>40</v>
      </c>
      <c r="E45" s="5">
        <v>192</v>
      </c>
      <c r="F45" s="22">
        <v>3</v>
      </c>
      <c r="G45" s="5">
        <v>196</v>
      </c>
      <c r="H45" s="22">
        <v>1</v>
      </c>
      <c r="I45" s="5">
        <v>195</v>
      </c>
      <c r="J45" s="22">
        <v>1</v>
      </c>
      <c r="K45" s="5">
        <v>196</v>
      </c>
      <c r="L45" s="22">
        <v>2</v>
      </c>
      <c r="M45" s="5"/>
      <c r="N45" s="22"/>
      <c r="O45" s="5"/>
      <c r="P45" s="22"/>
      <c r="Q45" s="6">
        <v>4</v>
      </c>
      <c r="R45" s="6">
        <v>779</v>
      </c>
      <c r="S45" s="7">
        <v>194.75</v>
      </c>
      <c r="T45" s="41">
        <v>7</v>
      </c>
      <c r="U45" s="8">
        <v>10</v>
      </c>
      <c r="V45" s="9">
        <v>204.75</v>
      </c>
    </row>
    <row r="46" spans="1:22" x14ac:dyDescent="0.3">
      <c r="A46" s="1" t="s">
        <v>15</v>
      </c>
      <c r="B46" s="2" t="s">
        <v>63</v>
      </c>
      <c r="C46" s="3">
        <v>45847</v>
      </c>
      <c r="D46" s="4" t="s">
        <v>40</v>
      </c>
      <c r="E46" s="5">
        <v>197</v>
      </c>
      <c r="F46" s="22">
        <v>3</v>
      </c>
      <c r="G46" s="5">
        <v>198</v>
      </c>
      <c r="H46" s="22">
        <v>4</v>
      </c>
      <c r="I46" s="5">
        <v>197</v>
      </c>
      <c r="J46" s="22">
        <v>3</v>
      </c>
      <c r="K46" s="5">
        <v>198</v>
      </c>
      <c r="L46" s="22">
        <v>1</v>
      </c>
      <c r="M46" s="5"/>
      <c r="N46" s="22"/>
      <c r="O46" s="5"/>
      <c r="P46" s="22"/>
      <c r="Q46" s="6">
        <v>4</v>
      </c>
      <c r="R46" s="6">
        <v>790</v>
      </c>
      <c r="S46" s="7">
        <v>197.5</v>
      </c>
      <c r="T46" s="41">
        <v>11</v>
      </c>
      <c r="U46" s="8">
        <v>6</v>
      </c>
      <c r="V46" s="9">
        <v>203.5</v>
      </c>
    </row>
    <row r="47" spans="1:22" x14ac:dyDescent="0.3">
      <c r="A47" s="1" t="s">
        <v>15</v>
      </c>
      <c r="B47" s="2" t="s">
        <v>63</v>
      </c>
      <c r="C47" s="3">
        <v>45850</v>
      </c>
      <c r="D47" s="4" t="s">
        <v>40</v>
      </c>
      <c r="E47" s="5">
        <v>195</v>
      </c>
      <c r="F47" s="22">
        <v>2</v>
      </c>
      <c r="G47" s="5">
        <v>197</v>
      </c>
      <c r="H47" s="22"/>
      <c r="I47" s="5">
        <v>198</v>
      </c>
      <c r="J47" s="22">
        <v>1</v>
      </c>
      <c r="K47" s="5">
        <v>198</v>
      </c>
      <c r="L47" s="22">
        <v>1</v>
      </c>
      <c r="M47" s="5"/>
      <c r="N47" s="22"/>
      <c r="O47" s="5"/>
      <c r="P47" s="22"/>
      <c r="Q47" s="6">
        <v>4</v>
      </c>
      <c r="R47" s="6">
        <v>788</v>
      </c>
      <c r="S47" s="7">
        <v>197</v>
      </c>
      <c r="T47" s="41">
        <v>4</v>
      </c>
      <c r="U47" s="8">
        <v>2</v>
      </c>
      <c r="V47" s="9">
        <v>199</v>
      </c>
    </row>
    <row r="48" spans="1:22" x14ac:dyDescent="0.3">
      <c r="A48" s="1" t="s">
        <v>15</v>
      </c>
      <c r="B48" s="2" t="s">
        <v>63</v>
      </c>
      <c r="C48" s="3">
        <v>45854</v>
      </c>
      <c r="D48" s="4" t="s">
        <v>40</v>
      </c>
      <c r="E48" s="81">
        <v>200</v>
      </c>
      <c r="F48" s="22">
        <v>7</v>
      </c>
      <c r="G48" s="5">
        <v>199</v>
      </c>
      <c r="H48" s="22">
        <v>3</v>
      </c>
      <c r="I48" s="5">
        <v>197</v>
      </c>
      <c r="J48" s="22">
        <v>3</v>
      </c>
      <c r="K48" s="5">
        <v>197</v>
      </c>
      <c r="L48" s="22">
        <v>6</v>
      </c>
      <c r="M48" s="5"/>
      <c r="N48" s="22"/>
      <c r="O48" s="5"/>
      <c r="P48" s="22"/>
      <c r="Q48" s="6">
        <v>4</v>
      </c>
      <c r="R48" s="6">
        <v>793</v>
      </c>
      <c r="S48" s="7">
        <v>198.25</v>
      </c>
      <c r="T48" s="41">
        <v>19</v>
      </c>
      <c r="U48" s="8">
        <v>8</v>
      </c>
      <c r="V48" s="9">
        <v>206.25</v>
      </c>
    </row>
    <row r="49" spans="1:22" x14ac:dyDescent="0.3">
      <c r="A49" s="1" t="s">
        <v>15</v>
      </c>
      <c r="B49" s="2" t="s">
        <v>63</v>
      </c>
      <c r="C49" s="3">
        <v>45868</v>
      </c>
      <c r="D49" s="4" t="s">
        <v>40</v>
      </c>
      <c r="E49" s="5">
        <v>199</v>
      </c>
      <c r="F49" s="22">
        <v>2</v>
      </c>
      <c r="G49" s="5">
        <v>198.001</v>
      </c>
      <c r="H49" s="22">
        <v>7</v>
      </c>
      <c r="I49" s="5">
        <v>198</v>
      </c>
      <c r="J49" s="22">
        <v>7</v>
      </c>
      <c r="K49" s="81">
        <v>200</v>
      </c>
      <c r="L49" s="22">
        <v>2</v>
      </c>
      <c r="M49" s="5"/>
      <c r="N49" s="22"/>
      <c r="O49" s="5"/>
      <c r="P49" s="22"/>
      <c r="Q49" s="6">
        <v>4</v>
      </c>
      <c r="R49" s="6">
        <v>795.00099999999998</v>
      </c>
      <c r="S49" s="7">
        <v>198.75024999999999</v>
      </c>
      <c r="T49" s="41">
        <v>18</v>
      </c>
      <c r="U49" s="8">
        <v>8</v>
      </c>
      <c r="V49" s="9">
        <v>206.75024999999999</v>
      </c>
    </row>
    <row r="50" spans="1:22" x14ac:dyDescent="0.3">
      <c r="A50" s="1" t="s">
        <v>15</v>
      </c>
      <c r="B50" s="2" t="s">
        <v>63</v>
      </c>
      <c r="C50" s="3">
        <v>45879</v>
      </c>
      <c r="D50" s="4" t="s">
        <v>40</v>
      </c>
      <c r="E50" s="5">
        <v>197</v>
      </c>
      <c r="F50" s="22">
        <v>4</v>
      </c>
      <c r="G50" s="5">
        <v>198.001</v>
      </c>
      <c r="H50" s="22">
        <v>3</v>
      </c>
      <c r="I50" s="5">
        <v>196</v>
      </c>
      <c r="J50" s="22">
        <v>1</v>
      </c>
      <c r="K50" s="5">
        <v>198</v>
      </c>
      <c r="L50" s="22">
        <v>4</v>
      </c>
      <c r="M50" s="5">
        <v>198</v>
      </c>
      <c r="N50" s="22">
        <v>4</v>
      </c>
      <c r="O50" s="5">
        <v>193</v>
      </c>
      <c r="P50" s="22">
        <v>4</v>
      </c>
      <c r="Q50" s="6">
        <v>6</v>
      </c>
      <c r="R50" s="6">
        <v>1180.001</v>
      </c>
      <c r="S50" s="7">
        <v>196.66683333333333</v>
      </c>
      <c r="T50" s="41">
        <v>20</v>
      </c>
      <c r="U50" s="8">
        <v>4</v>
      </c>
      <c r="V50" s="9">
        <v>200.66683333333333</v>
      </c>
    </row>
    <row r="52" spans="1:22" x14ac:dyDescent="0.3">
      <c r="Q52" s="37">
        <f>SUM(Q45:Q51)</f>
        <v>26</v>
      </c>
      <c r="R52" s="37">
        <f>SUM(R45:R51)</f>
        <v>5125.0020000000004</v>
      </c>
      <c r="S52" s="38">
        <f>SUM(R52/Q52)</f>
        <v>197.11546153846155</v>
      </c>
      <c r="T52" s="37">
        <f>SUM(T45:T51)</f>
        <v>79</v>
      </c>
      <c r="U52" s="37">
        <f>SUM(U45:U51)</f>
        <v>38</v>
      </c>
      <c r="V52" s="39">
        <f>SUM(S52+U52)</f>
        <v>235.11546153846155</v>
      </c>
    </row>
    <row r="56" spans="1:22" x14ac:dyDescent="0.3">
      <c r="A56" s="25" t="s">
        <v>1</v>
      </c>
      <c r="B56" s="26" t="s">
        <v>2</v>
      </c>
      <c r="C56" s="27" t="s">
        <v>3</v>
      </c>
      <c r="D56" s="28" t="s">
        <v>4</v>
      </c>
      <c r="E56" s="29" t="s">
        <v>21</v>
      </c>
      <c r="F56" s="29" t="s">
        <v>22</v>
      </c>
      <c r="G56" s="29" t="s">
        <v>23</v>
      </c>
      <c r="H56" s="29" t="s">
        <v>22</v>
      </c>
      <c r="I56" s="29" t="s">
        <v>24</v>
      </c>
      <c r="J56" s="29" t="s">
        <v>22</v>
      </c>
      <c r="K56" s="29" t="s">
        <v>25</v>
      </c>
      <c r="L56" s="29" t="s">
        <v>22</v>
      </c>
      <c r="M56" s="29" t="s">
        <v>26</v>
      </c>
      <c r="N56" s="29" t="s">
        <v>22</v>
      </c>
      <c r="O56" s="29" t="s">
        <v>27</v>
      </c>
      <c r="P56" s="29" t="s">
        <v>22</v>
      </c>
      <c r="Q56" s="30" t="s">
        <v>28</v>
      </c>
      <c r="R56" s="31" t="s">
        <v>29</v>
      </c>
      <c r="S56" s="32" t="s">
        <v>5</v>
      </c>
      <c r="T56" s="32" t="s">
        <v>30</v>
      </c>
      <c r="U56" s="31" t="s">
        <v>6</v>
      </c>
      <c r="V56" s="32" t="s">
        <v>31</v>
      </c>
    </row>
    <row r="57" spans="1:22" x14ac:dyDescent="0.3">
      <c r="A57" s="1" t="s">
        <v>35</v>
      </c>
      <c r="B57" s="2" t="s">
        <v>63</v>
      </c>
      <c r="C57" s="3">
        <v>45952</v>
      </c>
      <c r="D57" s="4" t="s">
        <v>70</v>
      </c>
      <c r="E57" s="24">
        <v>186</v>
      </c>
      <c r="F57" s="22">
        <v>1</v>
      </c>
      <c r="G57" s="24">
        <v>190</v>
      </c>
      <c r="H57" s="22">
        <v>1</v>
      </c>
      <c r="I57" s="5">
        <v>192</v>
      </c>
      <c r="J57" s="22">
        <v>2</v>
      </c>
      <c r="K57" s="42">
        <v>189</v>
      </c>
      <c r="L57" s="22">
        <v>1</v>
      </c>
      <c r="M57" s="42"/>
      <c r="N57" s="22"/>
      <c r="O57" s="5"/>
      <c r="P57" s="22"/>
      <c r="Q57" s="6">
        <v>4</v>
      </c>
      <c r="R57" s="6">
        <v>757</v>
      </c>
      <c r="S57" s="7">
        <v>189.25</v>
      </c>
      <c r="T57" s="41">
        <v>5</v>
      </c>
      <c r="U57" s="8">
        <v>6</v>
      </c>
      <c r="V57" s="9">
        <v>195.25</v>
      </c>
    </row>
    <row r="58" spans="1:22" x14ac:dyDescent="0.3">
      <c r="A58" s="1" t="s">
        <v>35</v>
      </c>
      <c r="B58" s="2" t="s">
        <v>63</v>
      </c>
      <c r="C58" s="3">
        <v>45963</v>
      </c>
      <c r="D58" s="4" t="s">
        <v>70</v>
      </c>
      <c r="E58" s="5">
        <v>192</v>
      </c>
      <c r="F58" s="22">
        <v>1</v>
      </c>
      <c r="G58" s="24">
        <v>189</v>
      </c>
      <c r="H58" s="22">
        <v>4</v>
      </c>
      <c r="I58" s="5">
        <v>194.001</v>
      </c>
      <c r="J58" s="22">
        <v>7</v>
      </c>
      <c r="K58" s="5">
        <v>194</v>
      </c>
      <c r="L58" s="22">
        <v>2</v>
      </c>
      <c r="M58" s="5"/>
      <c r="N58" s="22"/>
      <c r="O58" s="5"/>
      <c r="P58" s="22"/>
      <c r="Q58" s="6">
        <v>4</v>
      </c>
      <c r="R58" s="6">
        <v>769.00099999999998</v>
      </c>
      <c r="S58" s="7">
        <v>192.25024999999999</v>
      </c>
      <c r="T58" s="41">
        <v>14</v>
      </c>
      <c r="U58" s="8">
        <v>8</v>
      </c>
      <c r="V58" s="9">
        <v>200.25024999999999</v>
      </c>
    </row>
    <row r="59" spans="1:22" x14ac:dyDescent="0.3">
      <c r="A59" s="47" t="s">
        <v>35</v>
      </c>
      <c r="B59" s="2" t="s">
        <v>63</v>
      </c>
      <c r="C59" s="3">
        <v>45966</v>
      </c>
      <c r="D59" s="100" t="s">
        <v>40</v>
      </c>
      <c r="E59" s="24">
        <v>192</v>
      </c>
      <c r="F59" s="22"/>
      <c r="G59" s="24">
        <v>188</v>
      </c>
      <c r="H59" s="22">
        <v>2</v>
      </c>
      <c r="I59" s="5">
        <v>188</v>
      </c>
      <c r="J59" s="22">
        <v>2</v>
      </c>
      <c r="K59" s="42">
        <v>192</v>
      </c>
      <c r="L59" s="22">
        <v>1</v>
      </c>
      <c r="M59" s="42"/>
      <c r="N59" s="22"/>
      <c r="O59" s="5"/>
      <c r="P59" s="22"/>
      <c r="Q59" s="8">
        <v>4</v>
      </c>
      <c r="R59" s="8">
        <v>760</v>
      </c>
      <c r="S59" s="7">
        <v>190</v>
      </c>
      <c r="T59" s="41">
        <v>5</v>
      </c>
      <c r="U59" s="8">
        <v>8</v>
      </c>
      <c r="V59" s="7">
        <v>198</v>
      </c>
    </row>
    <row r="61" spans="1:22" x14ac:dyDescent="0.3">
      <c r="Q61" s="37">
        <f>SUM(Q57:Q60)</f>
        <v>12</v>
      </c>
      <c r="R61" s="37">
        <f>SUM(R57:R60)</f>
        <v>2286.0010000000002</v>
      </c>
      <c r="S61" s="38">
        <f>SUM(R61/Q61)</f>
        <v>190.50008333333335</v>
      </c>
      <c r="T61" s="37">
        <f>SUM(T57:T60)</f>
        <v>24</v>
      </c>
      <c r="U61" s="37">
        <f>SUM(U57:U60)</f>
        <v>22</v>
      </c>
      <c r="V61" s="39">
        <f>SUM(S61+U61)</f>
        <v>212.50008333333335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 B44 B56" name="Range1_2_1_1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13:C13" name="Range1_13_1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" name="Range1_3_5_4"/>
    <protectedRange algorithmName="SHA-512" hashValue="ON39YdpmFHfN9f47KpiRvqrKx0V9+erV1CNkpWzYhW/Qyc6aT8rEyCrvauWSYGZK2ia3o7vd3akF07acHAFpOA==" saltValue="yVW9XmDwTqEnmpSGai0KYg==" spinCount="100000" sqref="B22:C22" name="Range1_4"/>
    <protectedRange algorithmName="SHA-512" hashValue="ON39YdpmFHfN9f47KpiRvqrKx0V9+erV1CNkpWzYhW/Qyc6aT8rEyCrvauWSYGZK2ia3o7vd3akF07acHAFpOA==" saltValue="yVW9XmDwTqEnmpSGai0KYg==" spinCount="100000" sqref="D22" name="Range1_1_6"/>
    <protectedRange algorithmName="SHA-512" hashValue="ON39YdpmFHfN9f47KpiRvqrKx0V9+erV1CNkpWzYhW/Qyc6aT8rEyCrvauWSYGZK2ia3o7vd3akF07acHAFpOA==" saltValue="yVW9XmDwTqEnmpSGai0KYg==" spinCount="100000" sqref="T22" name="Range1_3_5_5"/>
    <protectedRange sqref="B47:C47" name="Range1_8"/>
    <protectedRange sqref="D47" name="Range1_1_17"/>
    <protectedRange sqref="E47:P47 T47" name="Range1_3_5_15"/>
    <protectedRange algorithmName="SHA-512" hashValue="ON39YdpmFHfN9f47KpiRvqrKx0V9+erV1CNkpWzYhW/Qyc6aT8rEyCrvauWSYGZK2ia3o7vd3akF07acHAFpOA==" saltValue="yVW9XmDwTqEnmpSGai0KYg==" spinCount="100000" sqref="B26:C26" name="Range1_21"/>
    <protectedRange algorithmName="SHA-512" hashValue="ON39YdpmFHfN9f47KpiRvqrKx0V9+erV1CNkpWzYhW/Qyc6aT8rEyCrvauWSYGZK2ia3o7vd3akF07acHAFpOA==" saltValue="yVW9XmDwTqEnmpSGai0KYg==" spinCount="100000" sqref="D26" name="Range1_1_22"/>
    <protectedRange algorithmName="SHA-512" hashValue="ON39YdpmFHfN9f47KpiRvqrKx0V9+erV1CNkpWzYhW/Qyc6aT8rEyCrvauWSYGZK2ia3o7vd3akF07acHAFpOA==" saltValue="yVW9XmDwTqEnmpSGai0KYg==" spinCount="100000" sqref="T26" name="Range1_3_5_20"/>
    <protectedRange sqref="B28:C28" name="Range1_26"/>
    <protectedRange sqref="D28" name="Range1_1_27"/>
    <protectedRange sqref="T28" name="Range1_3_5_25"/>
    <protectedRange algorithmName="SHA-512" hashValue="ON39YdpmFHfN9f47KpiRvqrKx0V9+erV1CNkpWzYhW/Qyc6aT8rEyCrvauWSYGZK2ia3o7vd3akF07acHAFpOA==" saltValue="yVW9XmDwTqEnmpSGai0KYg==" spinCount="100000" sqref="B30:C30" name="Range1_32"/>
    <protectedRange algorithmName="SHA-512" hashValue="ON39YdpmFHfN9f47KpiRvqrKx0V9+erV1CNkpWzYhW/Qyc6aT8rEyCrvauWSYGZK2ia3o7vd3akF07acHAFpOA==" saltValue="yVW9XmDwTqEnmpSGai0KYg==" spinCount="100000" sqref="D30" name="Range1_1_32"/>
    <protectedRange algorithmName="SHA-512" hashValue="ON39YdpmFHfN9f47KpiRvqrKx0V9+erV1CNkpWzYhW/Qyc6aT8rEyCrvauWSYGZK2ia3o7vd3akF07acHAFpOA==" saltValue="yVW9XmDwTqEnmpSGai0KYg==" spinCount="100000" sqref="E30 G30:O30" name="Range1_33_1_6"/>
    <protectedRange algorithmName="SHA-512" hashValue="ON39YdpmFHfN9f47KpiRvqrKx0V9+erV1CNkpWzYhW/Qyc6aT8rEyCrvauWSYGZK2ia3o7vd3akF07acHAFpOA==" saltValue="yVW9XmDwTqEnmpSGai0KYg==" spinCount="100000" sqref="T30" name="Range1_3_5_31"/>
    <protectedRange sqref="B32:C32" name="Range1_4_1"/>
    <protectedRange sqref="D32" name="Range1_1_4_1"/>
    <protectedRange sqref="T32" name="Range1_3_5_3_1"/>
    <protectedRange sqref="B33:C33" name="Range1_13"/>
    <protectedRange sqref="D33" name="Range1_1_4_2"/>
    <protectedRange sqref="E33 H33:L33 N33" name="Range1_1_2_19_1"/>
    <protectedRange sqref="T33" name="Range1_3_5_4_1"/>
    <protectedRange sqref="B34:C34" name="Range1_13_2"/>
    <protectedRange sqref="D34" name="Range1_1_4_3"/>
    <protectedRange sqref="E34 H34:L34 N34" name="Range1_1_2_19_1_1"/>
    <protectedRange sqref="T34" name="Range1_3_5_4_2"/>
    <protectedRange algorithmName="SHA-512" hashValue="ON39YdpmFHfN9f47KpiRvqrKx0V9+erV1CNkpWzYhW/Qyc6aT8rEyCrvauWSYGZK2ia3o7vd3akF07acHAFpOA==" saltValue="yVW9XmDwTqEnmpSGai0KYg==" spinCount="100000" sqref="B35:C35" name="Range1_6"/>
    <protectedRange algorithmName="SHA-512" hashValue="ON39YdpmFHfN9f47KpiRvqrKx0V9+erV1CNkpWzYhW/Qyc6aT8rEyCrvauWSYGZK2ia3o7vd3akF07acHAFpOA==" saltValue="yVW9XmDwTqEnmpSGai0KYg==" spinCount="100000" sqref="D35" name="Range1_1_6_1"/>
    <protectedRange algorithmName="SHA-512" hashValue="ON39YdpmFHfN9f47KpiRvqrKx0V9+erV1CNkpWzYhW/Qyc6aT8rEyCrvauWSYGZK2ia3o7vd3akF07acHAFpOA==" saltValue="yVW9XmDwTqEnmpSGai0KYg==" spinCount="100000" sqref="T35" name="Range1_3_5_5_1"/>
    <protectedRange sqref="B36:C36" name="Range1_13_3"/>
    <protectedRange sqref="D36" name="Range1_1_4_4"/>
    <protectedRange sqref="E36 G36:O36" name="Range1_33_1"/>
    <protectedRange sqref="T36" name="Range1_3_5_4_3"/>
    <protectedRange algorithmName="SHA-512" hashValue="ON39YdpmFHfN9f47KpiRvqrKx0V9+erV1CNkpWzYhW/Qyc6aT8rEyCrvauWSYGZK2ia3o7vd3akF07acHAFpOA==" saltValue="yVW9XmDwTqEnmpSGai0KYg==" spinCount="100000" sqref="B37:C37" name="Range1_9"/>
    <protectedRange algorithmName="SHA-512" hashValue="ON39YdpmFHfN9f47KpiRvqrKx0V9+erV1CNkpWzYhW/Qyc6aT8rEyCrvauWSYGZK2ia3o7vd3akF07acHAFpOA==" saltValue="yVW9XmDwTqEnmpSGai0KYg==" spinCount="100000" sqref="D37" name="Range1_1_14"/>
    <protectedRange algorithmName="SHA-512" hashValue="ON39YdpmFHfN9f47KpiRvqrKx0V9+erV1CNkpWzYhW/Qyc6aT8rEyCrvauWSYGZK2ia3o7vd3akF07acHAFpOA==" saltValue="yVW9XmDwTqEnmpSGai0KYg==" spinCount="100000" sqref="T37" name="Range1_3_5_6"/>
    <protectedRange algorithmName="SHA-512" hashValue="ON39YdpmFHfN9f47KpiRvqrKx0V9+erV1CNkpWzYhW/Qyc6aT8rEyCrvauWSYGZK2ia3o7vd3akF07acHAFpOA==" saltValue="yVW9XmDwTqEnmpSGai0KYg==" spinCount="100000" sqref="E38 B38:C38 H38:L38 N38" name="Range1_2"/>
    <protectedRange algorithmName="SHA-512" hashValue="ON39YdpmFHfN9f47KpiRvqrKx0V9+erV1CNkpWzYhW/Qyc6aT8rEyCrvauWSYGZK2ia3o7vd3akF07acHAFpOA==" saltValue="yVW9XmDwTqEnmpSGai0KYg==" spinCount="100000" sqref="D38" name="Range1_1_1"/>
    <protectedRange algorithmName="SHA-512" hashValue="ON39YdpmFHfN9f47KpiRvqrKx0V9+erV1CNkpWzYhW/Qyc6aT8rEyCrvauWSYGZK2ia3o7vd3akF07acHAFpOA==" saltValue="yVW9XmDwTqEnmpSGai0KYg==" spinCount="100000" sqref="G38 M38 O38" name="Range1_33_1_2"/>
    <protectedRange algorithmName="SHA-512" hashValue="ON39YdpmFHfN9f47KpiRvqrKx0V9+erV1CNkpWzYhW/Qyc6aT8rEyCrvauWSYGZK2ia3o7vd3akF07acHAFpOA==" saltValue="yVW9XmDwTqEnmpSGai0KYg==" spinCount="100000" sqref="T38" name="Range1_3_5_1"/>
    <protectedRange algorithmName="SHA-512" hashValue="ON39YdpmFHfN9f47KpiRvqrKx0V9+erV1CNkpWzYhW/Qyc6aT8rEyCrvauWSYGZK2ia3o7vd3akF07acHAFpOA==" saltValue="yVW9XmDwTqEnmpSGai0KYg==" spinCount="100000" sqref="E57:P57 B57:C57" name="Range1_11"/>
    <protectedRange algorithmName="SHA-512" hashValue="ON39YdpmFHfN9f47KpiRvqrKx0V9+erV1CNkpWzYhW/Qyc6aT8rEyCrvauWSYGZK2ia3o7vd3akF07acHAFpOA==" saltValue="yVW9XmDwTqEnmpSGai0KYg==" spinCount="100000" sqref="D57" name="Range1_1_9_1"/>
    <protectedRange algorithmName="SHA-512" hashValue="ON39YdpmFHfN9f47KpiRvqrKx0V9+erV1CNkpWzYhW/Qyc6aT8rEyCrvauWSYGZK2ia3o7vd3akF07acHAFpOA==" saltValue="yVW9XmDwTqEnmpSGai0KYg==" spinCount="100000" sqref="T57" name="Range1_3_5_10"/>
    <protectedRange algorithmName="SHA-512" hashValue="ON39YdpmFHfN9f47KpiRvqrKx0V9+erV1CNkpWzYhW/Qyc6aT8rEyCrvauWSYGZK2ia3o7vd3akF07acHAFpOA==" saltValue="yVW9XmDwTqEnmpSGai0KYg==" spinCount="100000" sqref="E39 B39:C39 H39:L39 N39" name="Range1_15"/>
    <protectedRange algorithmName="SHA-512" hashValue="ON39YdpmFHfN9f47KpiRvqrKx0V9+erV1CNkpWzYhW/Qyc6aT8rEyCrvauWSYGZK2ia3o7vd3akF07acHAFpOA==" saltValue="yVW9XmDwTqEnmpSGai0KYg==" spinCount="100000" sqref="D39" name="Range1_1_9_2"/>
    <protectedRange algorithmName="SHA-512" hashValue="ON39YdpmFHfN9f47KpiRvqrKx0V9+erV1CNkpWzYhW/Qyc6aT8rEyCrvauWSYGZK2ia3o7vd3akF07acHAFpOA==" saltValue="yVW9XmDwTqEnmpSGai0KYg==" spinCount="100000" sqref="T39" name="Range1_3_5_10_1"/>
    <protectedRange algorithmName="SHA-512" hashValue="ON39YdpmFHfN9f47KpiRvqrKx0V9+erV1CNkpWzYhW/Qyc6aT8rEyCrvauWSYGZK2ia3o7vd3akF07acHAFpOA==" saltValue="yVW9XmDwTqEnmpSGai0KYg==" spinCount="100000" sqref="E58:P58 B58:C58" name="Range1_10_1"/>
    <protectedRange algorithmName="SHA-512" hashValue="ON39YdpmFHfN9f47KpiRvqrKx0V9+erV1CNkpWzYhW/Qyc6aT8rEyCrvauWSYGZK2ia3o7vd3akF07acHAFpOA==" saltValue="yVW9XmDwTqEnmpSGai0KYg==" spinCount="100000" sqref="D58" name="Range1_1_8"/>
    <protectedRange algorithmName="SHA-512" hashValue="ON39YdpmFHfN9f47KpiRvqrKx0V9+erV1CNkpWzYhW/Qyc6aT8rEyCrvauWSYGZK2ia3o7vd3akF07acHAFpOA==" saltValue="yVW9XmDwTqEnmpSGai0KYg==" spinCount="100000" sqref="T58" name="Range1_3_5_9_1"/>
    <protectedRange sqref="E59:P59 B59:C59" name="Range1_14"/>
    <protectedRange sqref="D59" name="Range1_1_7"/>
    <protectedRange sqref="T59" name="Range1_3_5_7"/>
  </protectedRanges>
  <conditionalFormatting sqref="E32">
    <cfRule type="top10" dxfId="1382" priority="77" rank="1"/>
  </conditionalFormatting>
  <conditionalFormatting sqref="E32:P32">
    <cfRule type="cellIs" dxfId="1381" priority="71" operator="greaterThanOrEqual">
      <formula>200</formula>
    </cfRule>
  </conditionalFormatting>
  <conditionalFormatting sqref="G32">
    <cfRule type="top10" dxfId="1380" priority="76" rank="1"/>
  </conditionalFormatting>
  <conditionalFormatting sqref="I32">
    <cfRule type="top10" dxfId="1379" priority="75" rank="1"/>
  </conditionalFormatting>
  <conditionalFormatting sqref="K32">
    <cfRule type="top10" dxfId="1378" priority="74" rank="1"/>
  </conditionalFormatting>
  <conditionalFormatting sqref="L28:P28">
    <cfRule type="cellIs" dxfId="1377" priority="78" operator="greaterThanOrEqual">
      <formula>200</formula>
    </cfRule>
  </conditionalFormatting>
  <conditionalFormatting sqref="M28">
    <cfRule type="top10" dxfId="1376" priority="80" rank="1"/>
  </conditionalFormatting>
  <conditionalFormatting sqref="M32">
    <cfRule type="top10" dxfId="1375" priority="73" rank="1"/>
  </conditionalFormatting>
  <conditionalFormatting sqref="O28">
    <cfRule type="top10" dxfId="1374" priority="79" rank="1"/>
  </conditionalFormatting>
  <conditionalFormatting sqref="O32">
    <cfRule type="top10" dxfId="1373" priority="72" rank="1"/>
  </conditionalFormatting>
  <conditionalFormatting sqref="E33">
    <cfRule type="top10" dxfId="1372" priority="70" rank="1"/>
  </conditionalFormatting>
  <conditionalFormatting sqref="G33">
    <cfRule type="top10" dxfId="1371" priority="69" rank="1"/>
  </conditionalFormatting>
  <conditionalFormatting sqref="I33">
    <cfRule type="top10" dxfId="1370" priority="68" rank="1"/>
  </conditionalFormatting>
  <conditionalFormatting sqref="K33">
    <cfRule type="top10" dxfId="1369" priority="67" rank="1"/>
  </conditionalFormatting>
  <conditionalFormatting sqref="M33">
    <cfRule type="top10" dxfId="1368" priority="66" rank="1"/>
  </conditionalFormatting>
  <conditionalFormatting sqref="O33">
    <cfRule type="top10" dxfId="1367" priority="65" rank="1"/>
  </conditionalFormatting>
  <conditionalFormatting sqref="E33:P33">
    <cfRule type="cellIs" dxfId="1366" priority="64" operator="greaterThanOrEqual">
      <formula>200</formula>
    </cfRule>
  </conditionalFormatting>
  <conditionalFormatting sqref="E34">
    <cfRule type="top10" dxfId="1365" priority="63" rank="1"/>
  </conditionalFormatting>
  <conditionalFormatting sqref="G34">
    <cfRule type="top10" dxfId="1364" priority="62" rank="1"/>
  </conditionalFormatting>
  <conditionalFormatting sqref="I34">
    <cfRule type="top10" dxfId="1363" priority="61" rank="1"/>
  </conditionalFormatting>
  <conditionalFormatting sqref="K34">
    <cfRule type="top10" dxfId="1362" priority="60" rank="1"/>
  </conditionalFormatting>
  <conditionalFormatting sqref="M34">
    <cfRule type="top10" dxfId="1361" priority="59" rank="1"/>
  </conditionalFormatting>
  <conditionalFormatting sqref="O34">
    <cfRule type="top10" dxfId="1360" priority="58" rank="1"/>
  </conditionalFormatting>
  <conditionalFormatting sqref="E34:P34">
    <cfRule type="cellIs" dxfId="1359" priority="57" operator="greaterThanOrEqual">
      <formula>200</formula>
    </cfRule>
  </conditionalFormatting>
  <conditionalFormatting sqref="E35">
    <cfRule type="top10" dxfId="1358" priority="56" rank="1"/>
  </conditionalFormatting>
  <conditionalFormatting sqref="G35">
    <cfRule type="top10" dxfId="1357" priority="55" rank="1"/>
  </conditionalFormatting>
  <conditionalFormatting sqref="I35">
    <cfRule type="top10" dxfId="1356" priority="54" rank="1"/>
  </conditionalFormatting>
  <conditionalFormatting sqref="K35">
    <cfRule type="top10" dxfId="1355" priority="53" rank="1"/>
  </conditionalFormatting>
  <conditionalFormatting sqref="M35">
    <cfRule type="top10" dxfId="1354" priority="52" rank="1"/>
  </conditionalFormatting>
  <conditionalFormatting sqref="O35">
    <cfRule type="top10" dxfId="1353" priority="51" rank="1"/>
  </conditionalFormatting>
  <conditionalFormatting sqref="E35:P35">
    <cfRule type="cellIs" dxfId="1352" priority="50" operator="greaterThanOrEqual">
      <formula>200</formula>
    </cfRule>
  </conditionalFormatting>
  <conditionalFormatting sqref="E36">
    <cfRule type="top10" dxfId="1351" priority="49" rank="1"/>
  </conditionalFormatting>
  <conditionalFormatting sqref="G36">
    <cfRule type="top10" dxfId="1350" priority="48" rank="1"/>
  </conditionalFormatting>
  <conditionalFormatting sqref="I36">
    <cfRule type="top10" dxfId="1349" priority="47" rank="1"/>
  </conditionalFormatting>
  <conditionalFormatting sqref="K36">
    <cfRule type="top10" dxfId="1348" priority="46" rank="1"/>
  </conditionalFormatting>
  <conditionalFormatting sqref="M36">
    <cfRule type="top10" dxfId="1347" priority="45" rank="1"/>
  </conditionalFormatting>
  <conditionalFormatting sqref="O36">
    <cfRule type="top10" dxfId="1346" priority="44" rank="1"/>
  </conditionalFormatting>
  <conditionalFormatting sqref="E36:P36">
    <cfRule type="cellIs" dxfId="1345" priority="43" operator="greaterThanOrEqual">
      <formula>200</formula>
    </cfRule>
  </conditionalFormatting>
  <conditionalFormatting sqref="E37">
    <cfRule type="top10" dxfId="1344" priority="42" rank="1"/>
  </conditionalFormatting>
  <conditionalFormatting sqref="G37">
    <cfRule type="top10" dxfId="1343" priority="41" rank="1"/>
  </conditionalFormatting>
  <conditionalFormatting sqref="I37">
    <cfRule type="top10" dxfId="1342" priority="40" rank="1"/>
  </conditionalFormatting>
  <conditionalFormatting sqref="K37">
    <cfRule type="top10" dxfId="1341" priority="39" rank="1"/>
  </conditionalFormatting>
  <conditionalFormatting sqref="M37">
    <cfRule type="top10" dxfId="1340" priority="38" rank="1"/>
  </conditionalFormatting>
  <conditionalFormatting sqref="O37">
    <cfRule type="top10" dxfId="1339" priority="37" rank="1"/>
  </conditionalFormatting>
  <conditionalFormatting sqref="E37:P37">
    <cfRule type="cellIs" dxfId="1338" priority="36" operator="greaterThanOrEqual">
      <formula>200</formula>
    </cfRule>
  </conditionalFormatting>
  <conditionalFormatting sqref="E38">
    <cfRule type="top10" dxfId="1337" priority="35" rank="1"/>
  </conditionalFormatting>
  <conditionalFormatting sqref="G38">
    <cfRule type="top10" dxfId="1336" priority="34" rank="1"/>
  </conditionalFormatting>
  <conditionalFormatting sqref="I38">
    <cfRule type="top10" dxfId="1335" priority="33" rank="1"/>
  </conditionalFormatting>
  <conditionalFormatting sqref="K38">
    <cfRule type="top10" dxfId="1334" priority="32" rank="1"/>
  </conditionalFormatting>
  <conditionalFormatting sqref="M38">
    <cfRule type="top10" dxfId="1333" priority="31" rank="1"/>
  </conditionalFormatting>
  <conditionalFormatting sqref="O38">
    <cfRule type="top10" dxfId="1332" priority="30" rank="1"/>
  </conditionalFormatting>
  <conditionalFormatting sqref="E38:P38">
    <cfRule type="cellIs" dxfId="1331" priority="29" operator="greaterThanOrEqual">
      <formula>200</formula>
    </cfRule>
  </conditionalFormatting>
  <conditionalFormatting sqref="E57">
    <cfRule type="top10" dxfId="1330" priority="28" rank="1"/>
  </conditionalFormatting>
  <conditionalFormatting sqref="G57">
    <cfRule type="top10" dxfId="1329" priority="27" rank="1"/>
  </conditionalFormatting>
  <conditionalFormatting sqref="I57">
    <cfRule type="top10" dxfId="1328" priority="26" rank="1"/>
  </conditionalFormatting>
  <conditionalFormatting sqref="K57">
    <cfRule type="top10" dxfId="1327" priority="25" rank="1"/>
  </conditionalFormatting>
  <conditionalFormatting sqref="M57">
    <cfRule type="top10" dxfId="1326" priority="24" rank="1"/>
  </conditionalFormatting>
  <conditionalFormatting sqref="O57">
    <cfRule type="top10" dxfId="1325" priority="23" rank="1"/>
  </conditionalFormatting>
  <conditionalFormatting sqref="E57:P57">
    <cfRule type="cellIs" dxfId="1324" priority="22" operator="greaterThanOrEqual">
      <formula>200</formula>
    </cfRule>
  </conditionalFormatting>
  <conditionalFormatting sqref="E39">
    <cfRule type="top10" dxfId="1323" priority="21" rank="1"/>
  </conditionalFormatting>
  <conditionalFormatting sqref="G39">
    <cfRule type="top10" dxfId="1322" priority="20" rank="1"/>
  </conditionalFormatting>
  <conditionalFormatting sqref="I39">
    <cfRule type="top10" dxfId="1321" priority="19" rank="1"/>
  </conditionalFormatting>
  <conditionalFormatting sqref="K39">
    <cfRule type="top10" dxfId="1320" priority="18" rank="1"/>
  </conditionalFormatting>
  <conditionalFormatting sqref="M39">
    <cfRule type="top10" dxfId="1319" priority="17" rank="1"/>
  </conditionalFormatting>
  <conditionalFormatting sqref="O39">
    <cfRule type="top10" dxfId="1318" priority="16" rank="1"/>
  </conditionalFormatting>
  <conditionalFormatting sqref="E39:P39">
    <cfRule type="cellIs" dxfId="1317" priority="15" operator="greaterThanOrEqual">
      <formula>200</formula>
    </cfRule>
  </conditionalFormatting>
  <conditionalFormatting sqref="E58">
    <cfRule type="top10" dxfId="1316" priority="14" rank="1"/>
  </conditionalFormatting>
  <conditionalFormatting sqref="G58">
    <cfRule type="top10" dxfId="1315" priority="13" rank="1"/>
  </conditionalFormatting>
  <conditionalFormatting sqref="I58">
    <cfRule type="top10" dxfId="1314" priority="12" rank="1"/>
  </conditionalFormatting>
  <conditionalFormatting sqref="K58">
    <cfRule type="top10" dxfId="1313" priority="11" rank="1"/>
  </conditionalFormatting>
  <conditionalFormatting sqref="M58">
    <cfRule type="top10" dxfId="1312" priority="10" rank="1"/>
  </conditionalFormatting>
  <conditionalFormatting sqref="O58">
    <cfRule type="top10" dxfId="1311" priority="9" rank="1"/>
  </conditionalFormatting>
  <conditionalFormatting sqref="E58:P58">
    <cfRule type="cellIs" dxfId="1310" priority="8" operator="greaterThanOrEqual">
      <formula>200</formula>
    </cfRule>
  </conditionalFormatting>
  <conditionalFormatting sqref="E59">
    <cfRule type="top10" dxfId="1309" priority="7" rank="1"/>
  </conditionalFormatting>
  <conditionalFormatting sqref="G59">
    <cfRule type="top10" dxfId="1308" priority="6" rank="1"/>
  </conditionalFormatting>
  <conditionalFormatting sqref="I59">
    <cfRule type="top10" dxfId="1307" priority="5" rank="1"/>
  </conditionalFormatting>
  <conditionalFormatting sqref="K59">
    <cfRule type="top10" dxfId="1306" priority="4" rank="1"/>
  </conditionalFormatting>
  <conditionalFormatting sqref="M59">
    <cfRule type="top10" dxfId="1305" priority="3" rank="1"/>
  </conditionalFormatting>
  <conditionalFormatting sqref="O59">
    <cfRule type="top10" dxfId="1304" priority="2" rank="1"/>
  </conditionalFormatting>
  <conditionalFormatting sqref="E59:P59">
    <cfRule type="cellIs" dxfId="1303" priority="1" operator="greaterThanOrEqual">
      <formula>200</formula>
    </cfRule>
  </conditionalFormatting>
  <hyperlinks>
    <hyperlink ref="X1" location="'Kentucky 2025'!A1" display="Return to Rankings" xr:uid="{D824BA61-D6F2-4897-9B98-882FB30995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8F7BE8F-2BFD-4DF9-AA5B-DEBCAA9BDEAA}">
          <x14:formula1>
            <xm:f>'C:\Users\jmfg1\Downloads\[10-22-25-ABRA Wilmore KY Results.xlsm]DATA'!#REF!</xm:f>
          </x14:formula1>
          <xm:sqref>D57</xm:sqref>
        </x14:dataValidation>
        <x14:dataValidation type="list" allowBlank="1" showInputMessage="1" showErrorMessage="1" xr:uid="{BB076F2E-FA8E-4D90-8DFF-0C2AA26835DB}">
          <x14:formula1>
            <xm:f>'C:\Users\jmfg1\Downloads\[10-22-25-ABRA Wilmore KY Results.xlsm]DATA'!#REF!</xm:f>
          </x14:formula1>
          <xm:sqref>B57</xm:sqref>
        </x14:dataValidation>
        <x14:dataValidation type="list" allowBlank="1" showInputMessage="1" showErrorMessage="1" xr:uid="{8699987D-7010-4453-B968-EC904C02833F}">
          <x14:formula1>
            <xm:f>'C:\Users\jmfg1\Downloads\[ABRA Club Tournament 10252025 Mt. Sterling Ky. 40353.xlsm]DATA'!#REF!</xm:f>
          </x14:formula1>
          <xm:sqref>B39 D39</xm:sqref>
        </x14:dataValidation>
        <x14:dataValidation type="list" allowBlank="1" showInputMessage="1" showErrorMessage="1" xr:uid="{2A477617-F27C-4CD6-B58B-DE8F0CE7F185}">
          <x14:formula1>
            <xm:f>'[11-2-25-ABRA Wilmore KY Results.xlsm]DATA'!#REF!</xm:f>
          </x14:formula1>
          <xm:sqref>B58 D58</xm:sqref>
        </x14:dataValidation>
        <x14:dataValidation type="list" allowBlank="1" showInputMessage="1" showErrorMessage="1" xr:uid="{71865BC0-03A2-43CB-81CC-93A4AF451D24}">
          <x14:formula1>
            <xm:f>'[abra coal tipple 11-5-25.xlsm]DATA'!#REF!</xm:f>
          </x14:formula1>
          <xm:sqref>B59</xm:sqref>
        </x14:dataValidation>
        <x14:dataValidation type="list" allowBlank="1" showInputMessage="1" showErrorMessage="1" xr:uid="{7480D5CD-8522-47CB-B005-E52D8ACD63E8}">
          <x14:formula1>
            <xm:f>'[abra coal tipple 11-5-25.xlsm]DATA'!#REF!</xm:f>
          </x14:formula1>
          <xm:sqref>D59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7CEB-14AB-4259-B905-F7B531E50C70}">
  <dimension ref="A1:X31"/>
  <sheetViews>
    <sheetView workbookViewId="0">
      <selection activeCell="A20" sqref="A20:V2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20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83</v>
      </c>
      <c r="C2" s="3">
        <v>45756</v>
      </c>
      <c r="D2" s="4" t="s">
        <v>40</v>
      </c>
      <c r="E2" s="5">
        <v>194</v>
      </c>
      <c r="F2" s="22">
        <v>4</v>
      </c>
      <c r="G2" s="5">
        <v>198.001</v>
      </c>
      <c r="H2" s="22">
        <v>5</v>
      </c>
      <c r="I2" s="5">
        <v>199</v>
      </c>
      <c r="J2" s="22">
        <v>2</v>
      </c>
      <c r="K2" s="5">
        <v>197.001</v>
      </c>
      <c r="L2" s="22">
        <v>5</v>
      </c>
      <c r="M2" s="5"/>
      <c r="N2" s="22"/>
      <c r="O2" s="5"/>
      <c r="P2" s="22"/>
      <c r="Q2" s="6">
        <v>4</v>
      </c>
      <c r="R2" s="6">
        <v>788.00199999999995</v>
      </c>
      <c r="S2" s="7">
        <v>197.00049999999999</v>
      </c>
      <c r="T2" s="41">
        <v>16</v>
      </c>
      <c r="U2" s="8">
        <v>11</v>
      </c>
      <c r="V2" s="9">
        <v>208.00049999999999</v>
      </c>
    </row>
    <row r="3" spans="1:24" x14ac:dyDescent="0.3">
      <c r="A3" s="1" t="s">
        <v>15</v>
      </c>
      <c r="B3" s="2" t="s">
        <v>83</v>
      </c>
      <c r="C3" s="3">
        <v>45770</v>
      </c>
      <c r="D3" s="4" t="s">
        <v>70</v>
      </c>
      <c r="E3" s="5">
        <v>195.001</v>
      </c>
      <c r="F3" s="22">
        <v>5</v>
      </c>
      <c r="G3" s="5">
        <v>197</v>
      </c>
      <c r="H3" s="22">
        <v>4</v>
      </c>
      <c r="I3" s="5">
        <v>195</v>
      </c>
      <c r="J3" s="22">
        <v>6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783.00099999999998</v>
      </c>
      <c r="S3" s="7">
        <v>195.75024999999999</v>
      </c>
      <c r="T3" s="41">
        <v>18</v>
      </c>
      <c r="U3" s="8">
        <v>13</v>
      </c>
      <c r="V3" s="9">
        <v>208.75024999999999</v>
      </c>
    </row>
    <row r="4" spans="1:24" x14ac:dyDescent="0.3">
      <c r="A4" s="1" t="s">
        <v>15</v>
      </c>
      <c r="B4" s="2" t="s">
        <v>83</v>
      </c>
      <c r="C4" s="3">
        <v>45777</v>
      </c>
      <c r="D4" s="4" t="s">
        <v>40</v>
      </c>
      <c r="E4" s="5">
        <v>198</v>
      </c>
      <c r="F4" s="22">
        <v>1</v>
      </c>
      <c r="G4" s="81">
        <v>200</v>
      </c>
      <c r="H4" s="22">
        <v>4</v>
      </c>
      <c r="I4" s="81">
        <v>200</v>
      </c>
      <c r="J4" s="22">
        <v>6</v>
      </c>
      <c r="K4" s="5">
        <v>198.001</v>
      </c>
      <c r="L4" s="22">
        <v>6</v>
      </c>
      <c r="M4" s="5"/>
      <c r="N4" s="22"/>
      <c r="O4" s="5"/>
      <c r="P4" s="22"/>
      <c r="Q4" s="6">
        <v>4</v>
      </c>
      <c r="R4" s="6">
        <v>796.00099999999998</v>
      </c>
      <c r="S4" s="7">
        <v>199.00024999999999</v>
      </c>
      <c r="T4" s="41">
        <v>17</v>
      </c>
      <c r="U4" s="8">
        <v>13</v>
      </c>
      <c r="V4" s="9">
        <v>212.00024999999999</v>
      </c>
    </row>
    <row r="5" spans="1:24" x14ac:dyDescent="0.3">
      <c r="A5" s="1" t="s">
        <v>15</v>
      </c>
      <c r="B5" s="2" t="s">
        <v>83</v>
      </c>
      <c r="C5" s="3">
        <v>45781</v>
      </c>
      <c r="D5" s="4" t="s">
        <v>70</v>
      </c>
      <c r="E5" s="5">
        <v>197</v>
      </c>
      <c r="F5" s="22">
        <v>2</v>
      </c>
      <c r="G5" s="5">
        <v>194</v>
      </c>
      <c r="H5" s="22">
        <v>2</v>
      </c>
      <c r="I5" s="5">
        <v>198</v>
      </c>
      <c r="J5" s="22">
        <v>2</v>
      </c>
      <c r="K5" s="5">
        <v>198</v>
      </c>
      <c r="L5" s="22">
        <v>3</v>
      </c>
      <c r="M5" s="5"/>
      <c r="N5" s="22"/>
      <c r="O5" s="5"/>
      <c r="P5" s="22"/>
      <c r="Q5" s="6">
        <v>4</v>
      </c>
      <c r="R5" s="6">
        <v>787</v>
      </c>
      <c r="S5" s="7">
        <v>196.75</v>
      </c>
      <c r="T5" s="41">
        <v>9</v>
      </c>
      <c r="U5" s="8">
        <v>7</v>
      </c>
      <c r="V5" s="9">
        <v>203.75</v>
      </c>
    </row>
    <row r="6" spans="1:24" x14ac:dyDescent="0.3">
      <c r="A6" s="1" t="s">
        <v>15</v>
      </c>
      <c r="B6" s="2" t="s">
        <v>83</v>
      </c>
      <c r="C6" s="3">
        <v>45784</v>
      </c>
      <c r="D6" s="4" t="s">
        <v>40</v>
      </c>
      <c r="E6" s="5">
        <v>193</v>
      </c>
      <c r="F6" s="22">
        <v>4</v>
      </c>
      <c r="G6" s="5">
        <v>198</v>
      </c>
      <c r="H6" s="22">
        <v>5</v>
      </c>
      <c r="I6" s="5">
        <v>199</v>
      </c>
      <c r="J6" s="22">
        <v>3</v>
      </c>
      <c r="K6" s="81">
        <v>200.001</v>
      </c>
      <c r="L6" s="22">
        <v>6</v>
      </c>
      <c r="M6" s="5"/>
      <c r="N6" s="22"/>
      <c r="O6" s="5"/>
      <c r="P6" s="22"/>
      <c r="Q6" s="6">
        <v>4</v>
      </c>
      <c r="R6" s="6">
        <v>790.00099999999998</v>
      </c>
      <c r="S6" s="7">
        <v>197.50024999999999</v>
      </c>
      <c r="T6" s="41">
        <v>18</v>
      </c>
      <c r="U6" s="8">
        <v>6</v>
      </c>
      <c r="V6" s="9">
        <v>203.50024999999999</v>
      </c>
    </row>
    <row r="7" spans="1:24" x14ac:dyDescent="0.3">
      <c r="A7" s="1" t="s">
        <v>15</v>
      </c>
      <c r="B7" s="2" t="s">
        <v>83</v>
      </c>
      <c r="C7" s="3">
        <v>45805</v>
      </c>
      <c r="D7" s="4" t="s">
        <v>70</v>
      </c>
      <c r="E7" s="5">
        <v>189</v>
      </c>
      <c r="F7" s="22">
        <v>3</v>
      </c>
      <c r="G7" s="5">
        <v>195</v>
      </c>
      <c r="H7" s="22">
        <v>5</v>
      </c>
      <c r="I7" s="5">
        <v>198</v>
      </c>
      <c r="J7" s="22">
        <v>7</v>
      </c>
      <c r="K7" s="5">
        <v>199</v>
      </c>
      <c r="L7" s="22">
        <v>2</v>
      </c>
      <c r="M7" s="5"/>
      <c r="N7" s="22"/>
      <c r="O7" s="5"/>
      <c r="P7" s="22"/>
      <c r="Q7" s="6">
        <v>4</v>
      </c>
      <c r="R7" s="6">
        <v>781</v>
      </c>
      <c r="S7" s="7">
        <v>195.25</v>
      </c>
      <c r="T7" s="41">
        <v>17</v>
      </c>
      <c r="U7" s="8">
        <v>5</v>
      </c>
      <c r="V7" s="9">
        <v>200.25</v>
      </c>
    </row>
    <row r="8" spans="1:24" x14ac:dyDescent="0.3">
      <c r="A8" s="1" t="s">
        <v>15</v>
      </c>
      <c r="B8" s="2" t="s">
        <v>83</v>
      </c>
      <c r="C8" s="3">
        <v>45809</v>
      </c>
      <c r="D8" s="4" t="s">
        <v>70</v>
      </c>
      <c r="E8" s="5">
        <v>198</v>
      </c>
      <c r="F8" s="22">
        <v>3</v>
      </c>
      <c r="G8" s="5">
        <v>198</v>
      </c>
      <c r="H8" s="22">
        <v>2</v>
      </c>
      <c r="I8" s="5">
        <v>195</v>
      </c>
      <c r="J8" s="22">
        <v>1</v>
      </c>
      <c r="K8" s="5">
        <v>197</v>
      </c>
      <c r="L8" s="22">
        <v>7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41">
        <v>13</v>
      </c>
      <c r="U8" s="8">
        <v>8</v>
      </c>
      <c r="V8" s="9">
        <v>205</v>
      </c>
    </row>
    <row r="9" spans="1:24" x14ac:dyDescent="0.3">
      <c r="A9" s="1" t="s">
        <v>15</v>
      </c>
      <c r="B9" s="2" t="s">
        <v>83</v>
      </c>
      <c r="C9" s="3">
        <v>45812</v>
      </c>
      <c r="D9" s="4" t="s">
        <v>40</v>
      </c>
      <c r="E9" s="5">
        <v>198</v>
      </c>
      <c r="F9" s="22">
        <v>5</v>
      </c>
      <c r="G9" s="5">
        <v>198</v>
      </c>
      <c r="H9" s="22">
        <v>6</v>
      </c>
      <c r="I9" s="5">
        <v>199</v>
      </c>
      <c r="J9" s="22">
        <v>6</v>
      </c>
      <c r="K9" s="81">
        <v>200</v>
      </c>
      <c r="L9" s="22">
        <v>2</v>
      </c>
      <c r="M9" s="5"/>
      <c r="N9" s="22"/>
      <c r="O9" s="5"/>
      <c r="P9" s="22"/>
      <c r="Q9" s="6">
        <v>4</v>
      </c>
      <c r="R9" s="6">
        <v>795</v>
      </c>
      <c r="S9" s="7">
        <v>198.75</v>
      </c>
      <c r="T9" s="41">
        <v>19</v>
      </c>
      <c r="U9" s="8">
        <v>11</v>
      </c>
      <c r="V9" s="9">
        <v>209.75</v>
      </c>
    </row>
    <row r="10" spans="1:24" x14ac:dyDescent="0.3">
      <c r="A10" s="1" t="s">
        <v>15</v>
      </c>
      <c r="B10" s="2" t="s">
        <v>83</v>
      </c>
      <c r="C10" s="3">
        <v>45819</v>
      </c>
      <c r="D10" s="4" t="s">
        <v>40</v>
      </c>
      <c r="E10" s="5">
        <v>199.001</v>
      </c>
      <c r="F10" s="22">
        <v>5</v>
      </c>
      <c r="G10" s="5">
        <v>197</v>
      </c>
      <c r="H10" s="22">
        <v>4</v>
      </c>
      <c r="I10" s="5">
        <v>199</v>
      </c>
      <c r="J10" s="22">
        <v>7</v>
      </c>
      <c r="K10" s="5">
        <v>198</v>
      </c>
      <c r="L10" s="22">
        <v>3</v>
      </c>
      <c r="M10" s="5"/>
      <c r="N10" s="22"/>
      <c r="O10" s="5"/>
      <c r="P10" s="22"/>
      <c r="Q10" s="6">
        <v>4</v>
      </c>
      <c r="R10" s="6">
        <v>793.00099999999998</v>
      </c>
      <c r="S10" s="7">
        <v>198.25024999999999</v>
      </c>
      <c r="T10" s="41">
        <v>19</v>
      </c>
      <c r="U10" s="8">
        <v>8</v>
      </c>
      <c r="V10" s="9">
        <v>206.25024999999999</v>
      </c>
    </row>
    <row r="11" spans="1:24" x14ac:dyDescent="0.3">
      <c r="A11" s="1" t="s">
        <v>15</v>
      </c>
      <c r="B11" s="2" t="s">
        <v>83</v>
      </c>
      <c r="C11" s="3">
        <v>45850</v>
      </c>
      <c r="D11" s="4" t="s">
        <v>40</v>
      </c>
      <c r="E11" s="5">
        <v>198</v>
      </c>
      <c r="F11" s="22">
        <v>5</v>
      </c>
      <c r="G11" s="5">
        <v>196</v>
      </c>
      <c r="H11" s="22">
        <v>3</v>
      </c>
      <c r="I11" s="5">
        <v>195</v>
      </c>
      <c r="J11" s="22">
        <v>3</v>
      </c>
      <c r="K11" s="5">
        <v>199.001</v>
      </c>
      <c r="L11" s="22">
        <v>2</v>
      </c>
      <c r="M11" s="5"/>
      <c r="N11" s="22"/>
      <c r="O11" s="5"/>
      <c r="P11" s="22"/>
      <c r="Q11" s="6">
        <v>4</v>
      </c>
      <c r="R11" s="6">
        <v>788.00099999999998</v>
      </c>
      <c r="S11" s="7">
        <v>197.00024999999999</v>
      </c>
      <c r="T11" s="41">
        <v>13</v>
      </c>
      <c r="U11" s="8">
        <v>2</v>
      </c>
      <c r="V11" s="9">
        <v>199.00024999999999</v>
      </c>
    </row>
    <row r="12" spans="1:24" ht="15" customHeight="1" x14ac:dyDescent="0.3">
      <c r="A12" s="1" t="s">
        <v>15</v>
      </c>
      <c r="B12" s="2" t="s">
        <v>83</v>
      </c>
      <c r="C12" s="3">
        <v>45861</v>
      </c>
      <c r="D12" s="4" t="s">
        <v>70</v>
      </c>
      <c r="E12" s="81">
        <v>200</v>
      </c>
      <c r="F12" s="22">
        <v>5</v>
      </c>
      <c r="G12" s="5">
        <v>199</v>
      </c>
      <c r="H12" s="22">
        <v>6</v>
      </c>
      <c r="I12" s="5">
        <v>194</v>
      </c>
      <c r="J12" s="22">
        <v>7</v>
      </c>
      <c r="K12" s="5">
        <v>199</v>
      </c>
      <c r="L12" s="22">
        <v>5</v>
      </c>
      <c r="M12" s="5"/>
      <c r="N12" s="22"/>
      <c r="O12" s="5"/>
      <c r="P12" s="22"/>
      <c r="Q12" s="6">
        <v>4</v>
      </c>
      <c r="R12" s="6">
        <v>792</v>
      </c>
      <c r="S12" s="7">
        <v>198</v>
      </c>
      <c r="T12" s="41">
        <v>23</v>
      </c>
      <c r="U12" s="8">
        <v>9</v>
      </c>
      <c r="V12" s="9">
        <v>207</v>
      </c>
    </row>
    <row r="13" spans="1:24" x14ac:dyDescent="0.3">
      <c r="A13" s="1" t="s">
        <v>15</v>
      </c>
      <c r="B13" s="2" t="s">
        <v>83</v>
      </c>
      <c r="C13" s="3">
        <v>45868</v>
      </c>
      <c r="D13" s="4" t="s">
        <v>40</v>
      </c>
      <c r="E13" s="81">
        <v>200</v>
      </c>
      <c r="F13" s="22">
        <v>6</v>
      </c>
      <c r="G13" s="5">
        <v>198</v>
      </c>
      <c r="H13" s="22">
        <v>5</v>
      </c>
      <c r="I13" s="81">
        <v>200</v>
      </c>
      <c r="J13" s="22">
        <v>3</v>
      </c>
      <c r="K13" s="5">
        <v>198</v>
      </c>
      <c r="L13" s="22">
        <v>4</v>
      </c>
      <c r="M13" s="5"/>
      <c r="N13" s="22"/>
      <c r="O13" s="5"/>
      <c r="P13" s="22"/>
      <c r="Q13" s="6">
        <v>4</v>
      </c>
      <c r="R13" s="6">
        <v>796</v>
      </c>
      <c r="S13" s="7">
        <v>199</v>
      </c>
      <c r="T13" s="41">
        <v>18</v>
      </c>
      <c r="U13" s="8">
        <v>7</v>
      </c>
      <c r="V13" s="9">
        <v>206</v>
      </c>
    </row>
    <row r="14" spans="1:24" x14ac:dyDescent="0.3">
      <c r="A14" s="1" t="s">
        <v>15</v>
      </c>
      <c r="B14" s="2" t="s">
        <v>83</v>
      </c>
      <c r="C14" s="3">
        <v>45875</v>
      </c>
      <c r="D14" s="4" t="s">
        <v>40</v>
      </c>
      <c r="E14" s="81">
        <v>200.001</v>
      </c>
      <c r="F14" s="22">
        <v>5</v>
      </c>
      <c r="G14" s="5">
        <v>198</v>
      </c>
      <c r="H14" s="22">
        <v>2</v>
      </c>
      <c r="I14" s="5">
        <v>198</v>
      </c>
      <c r="J14" s="22">
        <v>4</v>
      </c>
      <c r="K14" s="5">
        <v>198</v>
      </c>
      <c r="L14" s="22">
        <v>2</v>
      </c>
      <c r="M14" s="5"/>
      <c r="N14" s="22"/>
      <c r="O14" s="5"/>
      <c r="P14" s="22"/>
      <c r="Q14" s="6">
        <v>4</v>
      </c>
      <c r="R14" s="6">
        <v>794.00099999999998</v>
      </c>
      <c r="S14" s="7">
        <v>198.50024999999999</v>
      </c>
      <c r="T14" s="41">
        <v>13</v>
      </c>
      <c r="U14" s="8">
        <v>5</v>
      </c>
      <c r="V14" s="9">
        <v>203.50024999999999</v>
      </c>
    </row>
    <row r="15" spans="1:24" x14ac:dyDescent="0.3">
      <c r="A15" s="1" t="s">
        <v>15</v>
      </c>
      <c r="B15" s="2" t="s">
        <v>83</v>
      </c>
      <c r="C15" s="3">
        <v>45879</v>
      </c>
      <c r="D15" s="4" t="s">
        <v>40</v>
      </c>
      <c r="E15" s="5">
        <v>198</v>
      </c>
      <c r="F15" s="22">
        <v>6</v>
      </c>
      <c r="G15" s="5">
        <v>198</v>
      </c>
      <c r="H15" s="22">
        <v>3</v>
      </c>
      <c r="I15" s="5">
        <v>196</v>
      </c>
      <c r="J15" s="22">
        <v>3</v>
      </c>
      <c r="K15" s="5">
        <v>196</v>
      </c>
      <c r="L15" s="22">
        <v>5</v>
      </c>
      <c r="M15" s="5">
        <v>194</v>
      </c>
      <c r="N15" s="22">
        <v>2</v>
      </c>
      <c r="O15" s="5">
        <v>199</v>
      </c>
      <c r="P15" s="22">
        <v>5</v>
      </c>
      <c r="Q15" s="6">
        <v>6</v>
      </c>
      <c r="R15" s="6">
        <v>1181</v>
      </c>
      <c r="S15" s="7">
        <v>196.83333333333334</v>
      </c>
      <c r="T15" s="41">
        <v>24</v>
      </c>
      <c r="U15" s="8">
        <v>4</v>
      </c>
      <c r="V15" s="9">
        <v>200.83333333333334</v>
      </c>
    </row>
    <row r="16" spans="1:24" ht="15" customHeight="1" x14ac:dyDescent="0.3">
      <c r="A16" s="1" t="s">
        <v>15</v>
      </c>
      <c r="B16" s="2" t="s">
        <v>83</v>
      </c>
      <c r="C16" s="3">
        <v>45896</v>
      </c>
      <c r="D16" s="4" t="s">
        <v>70</v>
      </c>
      <c r="E16" s="5">
        <v>199</v>
      </c>
      <c r="F16" s="22">
        <v>5</v>
      </c>
      <c r="G16" s="5">
        <v>198</v>
      </c>
      <c r="H16" s="22">
        <v>2</v>
      </c>
      <c r="I16" s="81">
        <v>200</v>
      </c>
      <c r="J16" s="22">
        <v>4</v>
      </c>
      <c r="K16" s="5">
        <v>199</v>
      </c>
      <c r="L16" s="22">
        <v>3</v>
      </c>
      <c r="M16" s="5"/>
      <c r="N16" s="22"/>
      <c r="O16" s="5"/>
      <c r="P16" s="22"/>
      <c r="Q16" s="6">
        <v>4</v>
      </c>
      <c r="R16" s="6">
        <v>796</v>
      </c>
      <c r="S16" s="7">
        <v>199</v>
      </c>
      <c r="T16" s="41">
        <v>14</v>
      </c>
      <c r="U16" s="8">
        <v>13</v>
      </c>
      <c r="V16" s="9">
        <v>212</v>
      </c>
    </row>
    <row r="17" spans="1:22" x14ac:dyDescent="0.3">
      <c r="A17" s="1" t="s">
        <v>15</v>
      </c>
      <c r="B17" s="2" t="s">
        <v>83</v>
      </c>
      <c r="C17" s="3">
        <v>45907</v>
      </c>
      <c r="D17" s="4" t="s">
        <v>40</v>
      </c>
      <c r="E17" s="5">
        <v>196</v>
      </c>
      <c r="F17" s="22">
        <v>6</v>
      </c>
      <c r="G17" s="5">
        <v>196</v>
      </c>
      <c r="H17" s="22">
        <v>3</v>
      </c>
      <c r="I17" s="5">
        <v>195</v>
      </c>
      <c r="J17" s="22">
        <v>5</v>
      </c>
      <c r="K17" s="5">
        <v>197</v>
      </c>
      <c r="L17" s="22">
        <v>4</v>
      </c>
      <c r="M17" s="5">
        <v>196</v>
      </c>
      <c r="N17" s="22">
        <v>2</v>
      </c>
      <c r="O17" s="5">
        <v>196</v>
      </c>
      <c r="P17" s="22">
        <v>3</v>
      </c>
      <c r="Q17" s="6">
        <v>6</v>
      </c>
      <c r="R17" s="6">
        <v>1176</v>
      </c>
      <c r="S17" s="7">
        <v>196</v>
      </c>
      <c r="T17" s="41">
        <v>23</v>
      </c>
      <c r="U17" s="8">
        <v>4</v>
      </c>
      <c r="V17" s="9">
        <v>200</v>
      </c>
    </row>
    <row r="18" spans="1:22" x14ac:dyDescent="0.3">
      <c r="A18" s="1" t="s">
        <v>15</v>
      </c>
      <c r="B18" s="2" t="s">
        <v>83</v>
      </c>
      <c r="C18" s="3">
        <v>45917</v>
      </c>
      <c r="D18" s="4" t="s">
        <v>40</v>
      </c>
      <c r="E18" s="5">
        <v>199.001</v>
      </c>
      <c r="F18" s="22">
        <v>4</v>
      </c>
      <c r="G18" s="5">
        <v>199</v>
      </c>
      <c r="H18" s="22">
        <v>9</v>
      </c>
      <c r="I18" s="5">
        <v>200</v>
      </c>
      <c r="J18" s="22">
        <v>4</v>
      </c>
      <c r="K18" s="5">
        <v>200</v>
      </c>
      <c r="L18" s="22">
        <v>4</v>
      </c>
      <c r="M18" s="5"/>
      <c r="N18" s="22"/>
      <c r="O18" s="5"/>
      <c r="P18" s="22"/>
      <c r="Q18" s="6">
        <v>4</v>
      </c>
      <c r="R18" s="6">
        <v>798.00099999999998</v>
      </c>
      <c r="S18" s="7">
        <v>199.50024999999999</v>
      </c>
      <c r="T18" s="41">
        <v>21</v>
      </c>
      <c r="U18" s="8">
        <v>9</v>
      </c>
      <c r="V18" s="9">
        <v>208.50024999999999</v>
      </c>
    </row>
    <row r="19" spans="1:22" ht="15" customHeight="1" x14ac:dyDescent="0.3">
      <c r="A19" s="1" t="s">
        <v>15</v>
      </c>
      <c r="B19" s="2" t="s">
        <v>83</v>
      </c>
      <c r="C19" s="3">
        <v>45924</v>
      </c>
      <c r="D19" s="4" t="s">
        <v>70</v>
      </c>
      <c r="E19" s="5">
        <v>196</v>
      </c>
      <c r="F19" s="22">
        <v>3</v>
      </c>
      <c r="G19" s="5">
        <v>197</v>
      </c>
      <c r="H19" s="22">
        <v>2</v>
      </c>
      <c r="I19" s="5">
        <v>194</v>
      </c>
      <c r="J19" s="22">
        <v>3</v>
      </c>
      <c r="K19" s="5">
        <v>196</v>
      </c>
      <c r="L19" s="22">
        <v>5</v>
      </c>
      <c r="M19" s="5"/>
      <c r="N19" s="22"/>
      <c r="O19" s="5"/>
      <c r="P19" s="22"/>
      <c r="Q19" s="6">
        <v>4</v>
      </c>
      <c r="R19" s="6">
        <v>783</v>
      </c>
      <c r="S19" s="7">
        <v>195.75</v>
      </c>
      <c r="T19" s="41">
        <v>13</v>
      </c>
      <c r="U19" s="8">
        <v>13</v>
      </c>
      <c r="V19" s="9">
        <v>208.75</v>
      </c>
    </row>
    <row r="20" spans="1:22" x14ac:dyDescent="0.3">
      <c r="A20" s="1" t="s">
        <v>15</v>
      </c>
      <c r="B20" s="2" t="s">
        <v>83</v>
      </c>
      <c r="C20" s="3">
        <v>45941</v>
      </c>
      <c r="D20" s="4" t="s">
        <v>40</v>
      </c>
      <c r="E20" s="5">
        <v>196</v>
      </c>
      <c r="F20" s="22">
        <v>2</v>
      </c>
      <c r="G20" s="5">
        <v>195</v>
      </c>
      <c r="H20" s="22">
        <v>2</v>
      </c>
      <c r="I20" s="5">
        <v>198</v>
      </c>
      <c r="J20" s="22">
        <v>2</v>
      </c>
      <c r="K20" s="5">
        <v>200</v>
      </c>
      <c r="L20" s="22">
        <v>5</v>
      </c>
      <c r="M20" s="5">
        <v>198</v>
      </c>
      <c r="N20" s="22">
        <v>5</v>
      </c>
      <c r="O20" s="5">
        <v>200</v>
      </c>
      <c r="P20" s="22">
        <v>7</v>
      </c>
      <c r="Q20" s="6">
        <v>6</v>
      </c>
      <c r="R20" s="6">
        <v>1187</v>
      </c>
      <c r="S20" s="7">
        <v>197.83333333333334</v>
      </c>
      <c r="T20" s="41">
        <v>23</v>
      </c>
      <c r="U20" s="8">
        <v>12</v>
      </c>
      <c r="V20" s="9">
        <v>209.83333333333334</v>
      </c>
    </row>
    <row r="22" spans="1:22" x14ac:dyDescent="0.3">
      <c r="Q22" s="37">
        <f>SUM(Q2:Q21)</f>
        <v>82</v>
      </c>
      <c r="R22" s="37">
        <f>SUM(R2:R21)</f>
        <v>16192.009000000002</v>
      </c>
      <c r="S22" s="38">
        <f>SUM(R22/Q22)</f>
        <v>197.46352439024392</v>
      </c>
      <c r="T22" s="37">
        <f>SUM(T2:T21)</f>
        <v>331</v>
      </c>
      <c r="U22" s="37">
        <f>SUM(U2:U21)</f>
        <v>160</v>
      </c>
      <c r="V22" s="39">
        <f>SUM(S22+U22)</f>
        <v>357.46352439024395</v>
      </c>
    </row>
    <row r="25" spans="1:22" x14ac:dyDescent="0.3">
      <c r="A25" s="25" t="s">
        <v>1</v>
      </c>
      <c r="B25" s="26" t="s">
        <v>2</v>
      </c>
      <c r="C25" s="27" t="s">
        <v>3</v>
      </c>
      <c r="D25" s="28" t="s">
        <v>4</v>
      </c>
      <c r="E25" s="29" t="s">
        <v>21</v>
      </c>
      <c r="F25" s="29" t="s">
        <v>22</v>
      </c>
      <c r="G25" s="29" t="s">
        <v>23</v>
      </c>
      <c r="H25" s="29" t="s">
        <v>22</v>
      </c>
      <c r="I25" s="29" t="s">
        <v>24</v>
      </c>
      <c r="J25" s="29" t="s">
        <v>22</v>
      </c>
      <c r="K25" s="29" t="s">
        <v>25</v>
      </c>
      <c r="L25" s="29" t="s">
        <v>22</v>
      </c>
      <c r="M25" s="29" t="s">
        <v>26</v>
      </c>
      <c r="N25" s="29" t="s">
        <v>22</v>
      </c>
      <c r="O25" s="29" t="s">
        <v>27</v>
      </c>
      <c r="P25" s="29" t="s">
        <v>22</v>
      </c>
      <c r="Q25" s="30" t="s">
        <v>28</v>
      </c>
      <c r="R25" s="31" t="s">
        <v>29</v>
      </c>
      <c r="S25" s="32" t="s">
        <v>5</v>
      </c>
      <c r="T25" s="32" t="s">
        <v>30</v>
      </c>
      <c r="U25" s="31" t="s">
        <v>6</v>
      </c>
      <c r="V25" s="32" t="s">
        <v>31</v>
      </c>
    </row>
    <row r="26" spans="1:22" x14ac:dyDescent="0.3">
      <c r="A26" s="1" t="s">
        <v>11</v>
      </c>
      <c r="B26" s="2" t="s">
        <v>83</v>
      </c>
      <c r="C26" s="3">
        <v>45801</v>
      </c>
      <c r="D26" s="4" t="s">
        <v>102</v>
      </c>
      <c r="E26" s="24">
        <v>190</v>
      </c>
      <c r="F26" s="22">
        <v>4</v>
      </c>
      <c r="G26" s="24">
        <v>193</v>
      </c>
      <c r="H26" s="22">
        <v>2</v>
      </c>
      <c r="I26" s="5">
        <v>188</v>
      </c>
      <c r="J26" s="22">
        <v>1</v>
      </c>
      <c r="K26" s="42">
        <v>192</v>
      </c>
      <c r="L26" s="22">
        <v>2</v>
      </c>
      <c r="M26" s="42"/>
      <c r="N26" s="22"/>
      <c r="O26" s="5"/>
      <c r="P26" s="22"/>
      <c r="Q26" s="6">
        <v>4</v>
      </c>
      <c r="R26" s="6">
        <v>763</v>
      </c>
      <c r="S26" s="7">
        <v>190.75</v>
      </c>
      <c r="T26" s="41">
        <v>9</v>
      </c>
      <c r="U26" s="8">
        <v>3</v>
      </c>
      <c r="V26" s="9">
        <v>193.75</v>
      </c>
    </row>
    <row r="27" spans="1:22" x14ac:dyDescent="0.3">
      <c r="A27" s="1" t="s">
        <v>11</v>
      </c>
      <c r="B27" s="2" t="s">
        <v>83</v>
      </c>
      <c r="C27" s="3">
        <v>45833</v>
      </c>
      <c r="D27" s="4" t="s">
        <v>70</v>
      </c>
      <c r="E27" s="24">
        <v>194</v>
      </c>
      <c r="F27" s="22">
        <v>0</v>
      </c>
      <c r="G27" s="24">
        <v>197</v>
      </c>
      <c r="H27" s="22">
        <v>2</v>
      </c>
      <c r="I27" s="81">
        <v>200</v>
      </c>
      <c r="J27" s="22">
        <v>2</v>
      </c>
      <c r="K27" s="42">
        <v>196.001</v>
      </c>
      <c r="L27" s="22">
        <v>2</v>
      </c>
      <c r="M27" s="42"/>
      <c r="N27" s="22"/>
      <c r="O27" s="5"/>
      <c r="P27" s="22"/>
      <c r="Q27" s="6">
        <v>4</v>
      </c>
      <c r="R27" s="6">
        <v>787.00099999999998</v>
      </c>
      <c r="S27" s="7">
        <v>196.75024999999999</v>
      </c>
      <c r="T27" s="41">
        <v>6</v>
      </c>
      <c r="U27" s="8">
        <v>11</v>
      </c>
      <c r="V27" s="9">
        <v>207.75024999999999</v>
      </c>
    </row>
    <row r="28" spans="1:22" x14ac:dyDescent="0.3">
      <c r="A28" s="1" t="s">
        <v>11</v>
      </c>
      <c r="B28" s="2" t="s">
        <v>83</v>
      </c>
      <c r="C28" s="3">
        <v>45844</v>
      </c>
      <c r="D28" s="4" t="s">
        <v>70</v>
      </c>
      <c r="E28" s="24">
        <v>195</v>
      </c>
      <c r="F28" s="22">
        <v>1</v>
      </c>
      <c r="G28" s="24">
        <v>166</v>
      </c>
      <c r="H28" s="22">
        <v>1</v>
      </c>
      <c r="I28" s="5">
        <v>189</v>
      </c>
      <c r="J28" s="22">
        <v>2</v>
      </c>
      <c r="K28" s="42">
        <v>183</v>
      </c>
      <c r="L28" s="22">
        <v>0</v>
      </c>
      <c r="M28" s="42">
        <v>198</v>
      </c>
      <c r="N28" s="22">
        <v>4</v>
      </c>
      <c r="O28" s="5">
        <v>195</v>
      </c>
      <c r="P28" s="22">
        <v>4</v>
      </c>
      <c r="Q28" s="6">
        <v>6</v>
      </c>
      <c r="R28" s="6">
        <v>1126</v>
      </c>
      <c r="S28" s="7">
        <v>187.66666666666666</v>
      </c>
      <c r="T28" s="41">
        <v>12</v>
      </c>
      <c r="U28" s="8">
        <v>16</v>
      </c>
      <c r="V28" s="9">
        <v>203.66666666666666</v>
      </c>
    </row>
    <row r="29" spans="1:22" x14ac:dyDescent="0.3">
      <c r="A29" s="1" t="s">
        <v>11</v>
      </c>
      <c r="B29" s="2" t="s">
        <v>83</v>
      </c>
      <c r="C29" s="3">
        <v>45872</v>
      </c>
      <c r="D29" s="4" t="s">
        <v>70</v>
      </c>
      <c r="E29" s="5">
        <v>192</v>
      </c>
      <c r="F29" s="22">
        <v>3</v>
      </c>
      <c r="G29" s="24">
        <v>199</v>
      </c>
      <c r="H29" s="22">
        <v>2</v>
      </c>
      <c r="I29" s="5">
        <v>195</v>
      </c>
      <c r="J29" s="22">
        <v>4</v>
      </c>
      <c r="K29" s="5">
        <v>195</v>
      </c>
      <c r="L29" s="22">
        <v>1</v>
      </c>
      <c r="M29" s="5"/>
      <c r="N29" s="22"/>
      <c r="O29" s="5"/>
      <c r="P29" s="22"/>
      <c r="Q29" s="6">
        <v>4</v>
      </c>
      <c r="R29" s="6">
        <v>780</v>
      </c>
      <c r="S29" s="7">
        <v>195.25</v>
      </c>
      <c r="T29" s="41">
        <v>10</v>
      </c>
      <c r="U29" s="8">
        <v>7</v>
      </c>
      <c r="V29" s="9">
        <v>202.25</v>
      </c>
    </row>
    <row r="31" spans="1:22" x14ac:dyDescent="0.3">
      <c r="Q31" s="37">
        <f>SUM(Q26:Q30)</f>
        <v>18</v>
      </c>
      <c r="R31" s="37">
        <f>SUM(R26:R30)</f>
        <v>3456.0010000000002</v>
      </c>
      <c r="S31" s="38">
        <f>SUM(R31/Q31)</f>
        <v>192.00005555555558</v>
      </c>
      <c r="T31" s="37">
        <f>SUM(T26:T30)</f>
        <v>37</v>
      </c>
      <c r="U31" s="37">
        <f>SUM(U26:U30)</f>
        <v>37</v>
      </c>
      <c r="V31" s="39">
        <f>SUM(S31+U31)</f>
        <v>229.00005555555558</v>
      </c>
    </row>
  </sheetData>
  <protectedRanges>
    <protectedRange algorithmName="SHA-512" hashValue="ON39YdpmFHfN9f47KpiRvqrKx0V9+erV1CNkpWzYhW/Qyc6aT8rEyCrvauWSYGZK2ia3o7vd3akF07acHAFpOA==" saltValue="yVW9XmDwTqEnmpSGai0KYg==" spinCount="100000" sqref="B1 B25" name="Range1_2_1_1"/>
    <protectedRange algorithmName="SHA-512" hashValue="ON39YdpmFHfN9f47KpiRvqrKx0V9+erV1CNkpWzYhW/Qyc6aT8rEyCrvauWSYGZK2ia3o7vd3akF07acHAFpOA==" saltValue="yVW9XmDwTqEnmpSGai0KYg==" spinCount="100000" sqref="B26:C26" name="Range1_13_1"/>
    <protectedRange algorithmName="SHA-512" hashValue="ON39YdpmFHfN9f47KpiRvqrKx0V9+erV1CNkpWzYhW/Qyc6aT8rEyCrvauWSYGZK2ia3o7vd3akF07acHAFpOA==" saltValue="yVW9XmDwTqEnmpSGai0KYg==" spinCount="100000" sqref="D26" name="Range1_1_4"/>
    <protectedRange algorithmName="SHA-512" hashValue="ON39YdpmFHfN9f47KpiRvqrKx0V9+erV1CNkpWzYhW/Qyc6aT8rEyCrvauWSYGZK2ia3o7vd3akF07acHAFpOA==" saltValue="yVW9XmDwTqEnmpSGai0KYg==" spinCount="100000" sqref="E26 H26:L26 N26" name="Range1_1_2_19_1"/>
    <protectedRange algorithmName="SHA-512" hashValue="ON39YdpmFHfN9f47KpiRvqrKx0V9+erV1CNkpWzYhW/Qyc6aT8rEyCrvauWSYGZK2ia3o7vd3akF07acHAFpOA==" saltValue="yVW9XmDwTqEnmpSGai0KYg==" spinCount="100000" sqref="T26" name="Range1_3_5_4"/>
    <protectedRange sqref="B11:C11" name="Range1_8"/>
    <protectedRange sqref="D11" name="Range1_1_17"/>
    <protectedRange sqref="E11:P11 T11" name="Range1_3_5_15"/>
    <protectedRange sqref="B14:C14" name="Range1_25"/>
    <protectedRange sqref="D14" name="Range1_1_26"/>
    <protectedRange sqref="E14:P14 T14" name="Range1_3_5_24"/>
    <protectedRange sqref="B17:C17" name="Range1_3_2"/>
    <protectedRange sqref="D17" name="Range1_1_4_2"/>
    <protectedRange sqref="E17:P17 T17" name="Range1_3_5_4_2"/>
    <protectedRange sqref="B18:C18" name="Range1_12"/>
    <protectedRange sqref="D18" name="Range1_1_3"/>
    <protectedRange sqref="E18:P18 T18" name="Range1_3_5_3"/>
    <protectedRange algorithmName="SHA-512" hashValue="ON39YdpmFHfN9f47KpiRvqrKx0V9+erV1CNkpWzYhW/Qyc6aT8rEyCrvauWSYGZK2ia3o7vd3akF07acHAFpOA==" saltValue="yVW9XmDwTqEnmpSGai0KYg==" spinCount="100000" sqref="B19:C19" name="Range1_5"/>
    <protectedRange algorithmName="SHA-512" hashValue="ON39YdpmFHfN9f47KpiRvqrKx0V9+erV1CNkpWzYhW/Qyc6aT8rEyCrvauWSYGZK2ia3o7vd3akF07acHAFpOA==" saltValue="yVW9XmDwTqEnmpSGai0KYg==" spinCount="100000" sqref="D19" name="Range1_1_4_1"/>
    <protectedRange algorithmName="SHA-512" hashValue="ON39YdpmFHfN9f47KpiRvqrKx0V9+erV1CNkpWzYhW/Qyc6aT8rEyCrvauWSYGZK2ia3o7vd3akF07acHAFpOA==" saltValue="yVW9XmDwTqEnmpSGai0KYg==" spinCount="100000" sqref="E19:P19 T19" name="Range1_3_5_4_1"/>
    <protectedRange sqref="B20:C20" name="Range1_12_1"/>
    <protectedRange sqref="D20" name="Range1_1_3_1"/>
    <protectedRange sqref="E20:P20 T20" name="Range1_3_5_3_1"/>
  </protectedRanges>
  <conditionalFormatting sqref="L14:P14">
    <cfRule type="cellIs" dxfId="1302" priority="31" operator="greaterThanOrEqual">
      <formula>200</formula>
    </cfRule>
  </conditionalFormatting>
  <conditionalFormatting sqref="M14">
    <cfRule type="top10" dxfId="1301" priority="30" rank="1"/>
  </conditionalFormatting>
  <conditionalFormatting sqref="O14">
    <cfRule type="top10" dxfId="1300" priority="29" rank="1"/>
  </conditionalFormatting>
  <conditionalFormatting sqref="E17">
    <cfRule type="top10" dxfId="1299" priority="28" rank="1"/>
  </conditionalFormatting>
  <conditionalFormatting sqref="G17">
    <cfRule type="top10" dxfId="1298" priority="27" rank="1"/>
  </conditionalFormatting>
  <conditionalFormatting sqref="E17:P17">
    <cfRule type="cellIs" dxfId="1297" priority="26" operator="greaterThanOrEqual">
      <formula>200</formula>
    </cfRule>
  </conditionalFormatting>
  <conditionalFormatting sqref="I17">
    <cfRule type="top10" dxfId="1296" priority="25" rank="1"/>
  </conditionalFormatting>
  <conditionalFormatting sqref="K17">
    <cfRule type="top10" dxfId="1295" priority="24" rank="1"/>
  </conditionalFormatting>
  <conditionalFormatting sqref="M17">
    <cfRule type="top10" dxfId="1294" priority="23" rank="1"/>
  </conditionalFormatting>
  <conditionalFormatting sqref="O17">
    <cfRule type="top10" dxfId="1293" priority="22" rank="1"/>
  </conditionalFormatting>
  <conditionalFormatting sqref="E18">
    <cfRule type="top10" dxfId="1292" priority="21" rank="1"/>
  </conditionalFormatting>
  <conditionalFormatting sqref="G18">
    <cfRule type="top10" dxfId="1291" priority="20" rank="1"/>
  </conditionalFormatting>
  <conditionalFormatting sqref="E18:P18">
    <cfRule type="cellIs" dxfId="1290" priority="19" operator="greaterThanOrEqual">
      <formula>200</formula>
    </cfRule>
  </conditionalFormatting>
  <conditionalFormatting sqref="I18">
    <cfRule type="top10" dxfId="1289" priority="18" rank="1"/>
  </conditionalFormatting>
  <conditionalFormatting sqref="K18">
    <cfRule type="top10" dxfId="1288" priority="17" rank="1"/>
  </conditionalFormatting>
  <conditionalFormatting sqref="M18">
    <cfRule type="top10" dxfId="1287" priority="16" rank="1"/>
  </conditionalFormatting>
  <conditionalFormatting sqref="O18">
    <cfRule type="top10" dxfId="1286" priority="15" rank="1"/>
  </conditionalFormatting>
  <conditionalFormatting sqref="E19">
    <cfRule type="top10" dxfId="1285" priority="14" rank="1"/>
  </conditionalFormatting>
  <conditionalFormatting sqref="G19">
    <cfRule type="top10" dxfId="1284" priority="13" rank="1"/>
  </conditionalFormatting>
  <conditionalFormatting sqref="E19:P19">
    <cfRule type="cellIs" dxfId="1283" priority="12" operator="greaterThanOrEqual">
      <formula>200</formula>
    </cfRule>
  </conditionalFormatting>
  <conditionalFormatting sqref="I19">
    <cfRule type="top10" dxfId="1282" priority="11" rank="1"/>
  </conditionalFormatting>
  <conditionalFormatting sqref="K19">
    <cfRule type="top10" dxfId="1281" priority="10" rank="1"/>
  </conditionalFormatting>
  <conditionalFormatting sqref="M19">
    <cfRule type="top10" dxfId="1280" priority="9" rank="1"/>
  </conditionalFormatting>
  <conditionalFormatting sqref="O19">
    <cfRule type="top10" dxfId="1279" priority="8" rank="1"/>
  </conditionalFormatting>
  <conditionalFormatting sqref="E20">
    <cfRule type="top10" dxfId="1278" priority="7" rank="1"/>
  </conditionalFormatting>
  <conditionalFormatting sqref="G20">
    <cfRule type="top10" dxfId="1277" priority="6" rank="1"/>
  </conditionalFormatting>
  <conditionalFormatting sqref="E20:P20">
    <cfRule type="cellIs" dxfId="1276" priority="5" operator="greaterThanOrEqual">
      <formula>200</formula>
    </cfRule>
  </conditionalFormatting>
  <conditionalFormatting sqref="I20">
    <cfRule type="top10" dxfId="1275" priority="4" rank="1"/>
  </conditionalFormatting>
  <conditionalFormatting sqref="K20">
    <cfRule type="top10" dxfId="1274" priority="3" rank="1"/>
  </conditionalFormatting>
  <conditionalFormatting sqref="M20">
    <cfRule type="top10" dxfId="1273" priority="2" rank="1"/>
  </conditionalFormatting>
  <conditionalFormatting sqref="O20">
    <cfRule type="top10" dxfId="1272" priority="1" rank="1"/>
  </conditionalFormatting>
  <hyperlinks>
    <hyperlink ref="X1" location="'Kentucky 2025'!A1" display="Return to Rankings" xr:uid="{CD1CDF0D-E172-4548-89BE-A85EB472805C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A6C8-99D5-4510-9FC1-E690C9664E8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35</v>
      </c>
      <c r="B2" s="2" t="s">
        <v>198</v>
      </c>
      <c r="C2" s="3">
        <v>45927</v>
      </c>
      <c r="D2" s="100" t="s">
        <v>102</v>
      </c>
      <c r="E2" s="5">
        <v>173</v>
      </c>
      <c r="F2" s="22">
        <v>0</v>
      </c>
      <c r="G2" s="24">
        <v>170</v>
      </c>
      <c r="H2" s="22">
        <v>0</v>
      </c>
      <c r="I2" s="5">
        <v>184</v>
      </c>
      <c r="J2" s="22">
        <v>2</v>
      </c>
      <c r="K2" s="5">
        <v>175</v>
      </c>
      <c r="L2" s="22">
        <v>0</v>
      </c>
      <c r="M2" s="5"/>
      <c r="N2" s="22"/>
      <c r="O2" s="5"/>
      <c r="P2" s="22"/>
      <c r="Q2" s="8">
        <v>4</v>
      </c>
      <c r="R2" s="8">
        <v>702</v>
      </c>
      <c r="S2" s="7">
        <v>175.5</v>
      </c>
      <c r="T2" s="41">
        <v>2</v>
      </c>
      <c r="U2" s="8">
        <v>2</v>
      </c>
      <c r="V2" s="7">
        <v>177.5</v>
      </c>
    </row>
    <row r="4" spans="1:24" x14ac:dyDescent="0.3">
      <c r="Q4" s="37">
        <f>SUM(Q2:Q3)</f>
        <v>4</v>
      </c>
      <c r="R4" s="37">
        <f>SUM(R2:R3)</f>
        <v>702</v>
      </c>
      <c r="S4" s="38">
        <f>SUM(R4/Q4)</f>
        <v>175.5</v>
      </c>
      <c r="T4" s="37">
        <f>SUM(T2:T3)</f>
        <v>2</v>
      </c>
      <c r="U4" s="37">
        <f>SUM(U2:U3)</f>
        <v>2</v>
      </c>
      <c r="V4" s="39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271" priority="7" rank="1"/>
  </conditionalFormatting>
  <conditionalFormatting sqref="G2">
    <cfRule type="top10" dxfId="1270" priority="6" rank="1"/>
  </conditionalFormatting>
  <conditionalFormatting sqref="I2">
    <cfRule type="top10" dxfId="1269" priority="5" rank="1"/>
  </conditionalFormatting>
  <conditionalFormatting sqref="K2">
    <cfRule type="top10" dxfId="1268" priority="4" rank="1"/>
  </conditionalFormatting>
  <conditionalFormatting sqref="M2">
    <cfRule type="top10" dxfId="1267" priority="3" rank="1"/>
  </conditionalFormatting>
  <conditionalFormatting sqref="O2">
    <cfRule type="top10" dxfId="1266" priority="2" rank="1"/>
  </conditionalFormatting>
  <conditionalFormatting sqref="E2:P2">
    <cfRule type="cellIs" dxfId="1265" priority="1" operator="greaterThanOrEqual">
      <formula>200</formula>
    </cfRule>
  </conditionalFormatting>
  <hyperlinks>
    <hyperlink ref="X1" location="'Kentucky 2025'!A1" display="Return to Rankings" xr:uid="{F6408BBE-DCA7-4915-A74D-21422D56DB22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78F3-6F0D-4FE7-B1EB-FC41FE8AA6E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3">
      <c r="A2" s="67" t="s">
        <v>11</v>
      </c>
      <c r="B2" s="2" t="s">
        <v>124</v>
      </c>
      <c r="C2" s="3">
        <v>45791</v>
      </c>
      <c r="D2" s="4" t="s">
        <v>40</v>
      </c>
      <c r="E2" s="5">
        <v>198</v>
      </c>
      <c r="F2" s="22">
        <v>2</v>
      </c>
      <c r="G2" s="24">
        <v>197</v>
      </c>
      <c r="H2" s="22">
        <v>2</v>
      </c>
      <c r="I2" s="5">
        <v>194</v>
      </c>
      <c r="J2" s="22">
        <v>1</v>
      </c>
      <c r="K2" s="81">
        <v>200</v>
      </c>
      <c r="L2" s="22">
        <v>5</v>
      </c>
      <c r="M2" s="5"/>
      <c r="N2" s="22"/>
      <c r="O2" s="5"/>
      <c r="P2" s="22"/>
      <c r="Q2" s="6">
        <v>4</v>
      </c>
      <c r="R2" s="6">
        <v>789</v>
      </c>
      <c r="S2" s="7">
        <v>197.25</v>
      </c>
      <c r="T2" s="41">
        <v>10</v>
      </c>
      <c r="U2" s="8">
        <v>9</v>
      </c>
      <c r="V2" s="9">
        <v>206.25</v>
      </c>
    </row>
    <row r="4" spans="1:24" x14ac:dyDescent="0.3">
      <c r="Q4" s="37">
        <f>SUM(Q2:Q3)</f>
        <v>4</v>
      </c>
      <c r="R4" s="37">
        <f>SUM(R2:R3)</f>
        <v>789</v>
      </c>
      <c r="S4" s="38">
        <f>SUM(R4/Q4)</f>
        <v>197.25</v>
      </c>
      <c r="T4" s="37">
        <f>SUM(T2:T3)</f>
        <v>10</v>
      </c>
      <c r="U4" s="37">
        <f>SUM(U2:U3)</f>
        <v>9</v>
      </c>
      <c r="V4" s="39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2F5CEF52-5296-47AA-A0AE-31A9CE8AC0A8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A88B-CDEE-43FF-BB71-9B0011FA34BC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106</v>
      </c>
      <c r="C2" s="3">
        <v>45773</v>
      </c>
      <c r="D2" s="4" t="s">
        <v>102</v>
      </c>
      <c r="E2" s="5">
        <v>188</v>
      </c>
      <c r="F2" s="22">
        <v>0</v>
      </c>
      <c r="G2" s="5">
        <v>183</v>
      </c>
      <c r="H2" s="22">
        <v>1</v>
      </c>
      <c r="I2" s="5">
        <v>187</v>
      </c>
      <c r="J2" s="22">
        <v>0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1</v>
      </c>
      <c r="U2" s="8">
        <v>2</v>
      </c>
      <c r="V2" s="9">
        <v>190.5</v>
      </c>
    </row>
    <row r="3" spans="1:24" x14ac:dyDescent="0.3">
      <c r="A3" s="1" t="s">
        <v>15</v>
      </c>
      <c r="B3" s="2" t="s">
        <v>121</v>
      </c>
      <c r="C3" s="3">
        <v>45791</v>
      </c>
      <c r="D3" s="4" t="s">
        <v>88</v>
      </c>
      <c r="E3" s="5">
        <v>198</v>
      </c>
      <c r="F3" s="22">
        <v>4</v>
      </c>
      <c r="G3" s="5">
        <v>195</v>
      </c>
      <c r="H3" s="22">
        <v>0</v>
      </c>
      <c r="I3" s="5">
        <v>194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587</v>
      </c>
      <c r="S3" s="7">
        <v>195.66666666666666</v>
      </c>
      <c r="T3" s="41">
        <v>5</v>
      </c>
      <c r="U3" s="8">
        <v>6</v>
      </c>
      <c r="V3" s="9">
        <v>201.66666666666666</v>
      </c>
    </row>
    <row r="4" spans="1:24" ht="15" customHeight="1" x14ac:dyDescent="0.3">
      <c r="A4" s="1" t="s">
        <v>15</v>
      </c>
      <c r="B4" s="2" t="s">
        <v>106</v>
      </c>
      <c r="C4" s="3">
        <v>45836</v>
      </c>
      <c r="D4" s="4" t="s">
        <v>102</v>
      </c>
      <c r="E4" s="5">
        <v>197.01</v>
      </c>
      <c r="F4" s="22">
        <v>1</v>
      </c>
      <c r="G4" s="5">
        <v>199</v>
      </c>
      <c r="H4" s="22">
        <v>1</v>
      </c>
      <c r="I4" s="5">
        <v>192</v>
      </c>
      <c r="J4" s="22">
        <v>2</v>
      </c>
      <c r="K4" s="5">
        <v>196</v>
      </c>
      <c r="L4" s="22">
        <v>4</v>
      </c>
      <c r="M4" s="5"/>
      <c r="N4" s="22"/>
      <c r="O4" s="5"/>
      <c r="P4" s="22"/>
      <c r="Q4" s="6">
        <v>4</v>
      </c>
      <c r="R4" s="6">
        <v>784.01</v>
      </c>
      <c r="S4" s="7">
        <v>196.0025</v>
      </c>
      <c r="T4" s="41">
        <v>8</v>
      </c>
      <c r="U4" s="8">
        <v>8</v>
      </c>
      <c r="V4" s="9">
        <v>204.0025</v>
      </c>
    </row>
    <row r="5" spans="1:24" x14ac:dyDescent="0.3">
      <c r="A5" s="1" t="s">
        <v>15</v>
      </c>
      <c r="B5" s="2" t="s">
        <v>121</v>
      </c>
      <c r="C5" s="3">
        <v>45847</v>
      </c>
      <c r="D5" s="4" t="s">
        <v>88</v>
      </c>
      <c r="E5" s="5">
        <v>194</v>
      </c>
      <c r="F5" s="22">
        <v>2</v>
      </c>
      <c r="G5" s="5">
        <v>198</v>
      </c>
      <c r="H5" s="22">
        <v>3</v>
      </c>
      <c r="I5" s="5">
        <v>198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1">
        <v>8</v>
      </c>
      <c r="U5" s="8">
        <v>9</v>
      </c>
      <c r="V5" s="9">
        <v>205.66666666666666</v>
      </c>
    </row>
    <row r="6" spans="1:24" x14ac:dyDescent="0.3">
      <c r="A6" s="1" t="s">
        <v>15</v>
      </c>
      <c r="B6" s="2" t="s">
        <v>121</v>
      </c>
      <c r="C6" s="3">
        <v>45864</v>
      </c>
      <c r="D6" s="4" t="s">
        <v>56</v>
      </c>
      <c r="E6" s="5">
        <v>194</v>
      </c>
      <c r="F6" s="22">
        <v>2</v>
      </c>
      <c r="G6" s="5">
        <v>199</v>
      </c>
      <c r="H6" s="22">
        <v>3</v>
      </c>
      <c r="I6" s="5">
        <v>190</v>
      </c>
      <c r="J6" s="22">
        <v>1</v>
      </c>
      <c r="K6" s="5">
        <v>197.001</v>
      </c>
      <c r="L6" s="22">
        <v>6</v>
      </c>
      <c r="M6" s="5"/>
      <c r="N6" s="22"/>
      <c r="O6" s="5"/>
      <c r="P6" s="22"/>
      <c r="Q6" s="6">
        <v>4</v>
      </c>
      <c r="R6" s="6">
        <v>780.00099999999998</v>
      </c>
      <c r="S6" s="7">
        <v>195.00024999999999</v>
      </c>
      <c r="T6" s="41">
        <v>12</v>
      </c>
      <c r="U6" s="8">
        <v>5</v>
      </c>
      <c r="V6" s="9">
        <v>200.00024999999999</v>
      </c>
    </row>
    <row r="7" spans="1:24" x14ac:dyDescent="0.3">
      <c r="A7" s="1" t="s">
        <v>15</v>
      </c>
      <c r="B7" s="2" t="s">
        <v>121</v>
      </c>
      <c r="C7" s="3">
        <v>45878</v>
      </c>
      <c r="D7" s="4" t="s">
        <v>56</v>
      </c>
      <c r="E7" s="5">
        <v>196</v>
      </c>
      <c r="F7" s="22">
        <v>4</v>
      </c>
      <c r="G7" s="5">
        <v>195</v>
      </c>
      <c r="H7" s="22">
        <v>2</v>
      </c>
      <c r="I7" s="5">
        <v>193</v>
      </c>
      <c r="J7" s="22">
        <v>3</v>
      </c>
      <c r="K7" s="5">
        <v>193</v>
      </c>
      <c r="L7" s="22">
        <v>3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1">
        <v>12</v>
      </c>
      <c r="U7" s="8">
        <v>2</v>
      </c>
      <c r="V7" s="9">
        <v>196.25</v>
      </c>
    </row>
    <row r="9" spans="1:24" x14ac:dyDescent="0.3">
      <c r="Q9" s="37">
        <f>SUM(Q2:Q8)</f>
        <v>22</v>
      </c>
      <c r="R9" s="37">
        <f>SUM(R2:R8)</f>
        <v>4272.0110000000004</v>
      </c>
      <c r="S9" s="38">
        <f>SUM(R9/Q9)</f>
        <v>194.1823181818182</v>
      </c>
      <c r="T9" s="37">
        <f>SUM(T2:T8)</f>
        <v>46</v>
      </c>
      <c r="U9" s="37">
        <f>SUM(U2:U8)</f>
        <v>32</v>
      </c>
      <c r="V9" s="3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_1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Kentucky 2025'!A1" display="Return to Rankings" xr:uid="{E455B5B9-4EF6-4CFE-9DAB-A3C274AB7BB8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2F9B-E6BD-4CDE-89F4-BD5E7E9474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164</v>
      </c>
      <c r="C2" s="3">
        <v>45878</v>
      </c>
      <c r="D2" s="4" t="s">
        <v>56</v>
      </c>
      <c r="E2" s="5">
        <v>175</v>
      </c>
      <c r="F2" s="22">
        <v>0</v>
      </c>
      <c r="G2" s="24">
        <v>180</v>
      </c>
      <c r="H2" s="22">
        <v>1</v>
      </c>
      <c r="I2" s="5">
        <v>183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6">
        <v>4</v>
      </c>
      <c r="R2" s="6">
        <v>725</v>
      </c>
      <c r="S2" s="7">
        <v>181.25</v>
      </c>
      <c r="T2" s="41">
        <v>2</v>
      </c>
      <c r="U2" s="8">
        <v>6</v>
      </c>
      <c r="V2" s="9">
        <v>187.25</v>
      </c>
    </row>
    <row r="4" spans="1:24" x14ac:dyDescent="0.3">
      <c r="Q4" s="37">
        <f>SUM(Q2:Q3)</f>
        <v>4</v>
      </c>
      <c r="R4" s="37">
        <f>SUM(R2:R3)</f>
        <v>725</v>
      </c>
      <c r="S4" s="38">
        <f>SUM(R4/Q4)</f>
        <v>181.25</v>
      </c>
      <c r="T4" s="37">
        <f>SUM(T2:T3)</f>
        <v>2</v>
      </c>
      <c r="U4" s="37">
        <f>SUM(U2:U3)</f>
        <v>6</v>
      </c>
      <c r="V4" s="39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631B636B-DC02-4B96-84AA-CDB70B210AD3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2239-61E1-4D39-ACE6-A22A75328C46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162</v>
      </c>
      <c r="C2" s="3">
        <v>45872</v>
      </c>
      <c r="D2" s="4" t="s">
        <v>70</v>
      </c>
      <c r="E2" s="24">
        <v>187</v>
      </c>
      <c r="F2" s="22">
        <v>2</v>
      </c>
      <c r="G2" s="24">
        <v>195</v>
      </c>
      <c r="H2" s="22">
        <v>4</v>
      </c>
      <c r="I2" s="5">
        <v>187</v>
      </c>
      <c r="J2" s="22">
        <v>1</v>
      </c>
      <c r="K2" s="24">
        <v>190</v>
      </c>
      <c r="L2" s="22">
        <v>1</v>
      </c>
      <c r="M2" s="42"/>
      <c r="N2" s="22"/>
      <c r="O2" s="5"/>
      <c r="P2" s="22"/>
      <c r="Q2" s="6">
        <v>4</v>
      </c>
      <c r="R2" s="6">
        <v>759</v>
      </c>
      <c r="S2" s="7">
        <v>189.75</v>
      </c>
      <c r="T2" s="41">
        <v>8</v>
      </c>
      <c r="U2" s="8">
        <v>2</v>
      </c>
      <c r="V2" s="9">
        <v>191.75</v>
      </c>
    </row>
    <row r="3" spans="1:24" x14ac:dyDescent="0.3">
      <c r="A3" s="1" t="s">
        <v>11</v>
      </c>
      <c r="B3" s="2" t="s">
        <v>182</v>
      </c>
      <c r="C3" s="3">
        <v>45885</v>
      </c>
      <c r="D3" s="4" t="s">
        <v>56</v>
      </c>
      <c r="E3" s="5">
        <v>194</v>
      </c>
      <c r="F3" s="22">
        <v>3</v>
      </c>
      <c r="G3" s="24">
        <v>195</v>
      </c>
      <c r="H3" s="22">
        <v>3</v>
      </c>
      <c r="I3" s="5">
        <v>190</v>
      </c>
      <c r="J3" s="22">
        <v>0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7</v>
      </c>
      <c r="U3" s="8">
        <v>6</v>
      </c>
      <c r="V3" s="9">
        <v>198.5</v>
      </c>
    </row>
    <row r="4" spans="1:24" x14ac:dyDescent="0.3">
      <c r="A4" s="1" t="s">
        <v>11</v>
      </c>
      <c r="B4" s="2" t="s">
        <v>187</v>
      </c>
      <c r="C4" s="3">
        <v>45907</v>
      </c>
      <c r="D4" s="4" t="s">
        <v>40</v>
      </c>
      <c r="E4" s="24">
        <v>193</v>
      </c>
      <c r="F4" s="22">
        <v>3</v>
      </c>
      <c r="G4" s="24">
        <v>196</v>
      </c>
      <c r="H4" s="22">
        <v>4</v>
      </c>
      <c r="I4" s="5">
        <v>197</v>
      </c>
      <c r="J4" s="22">
        <v>1</v>
      </c>
      <c r="K4" s="42">
        <v>196</v>
      </c>
      <c r="L4" s="22">
        <v>4</v>
      </c>
      <c r="M4" s="42">
        <v>196</v>
      </c>
      <c r="N4" s="22"/>
      <c r="O4" s="5">
        <v>195</v>
      </c>
      <c r="P4" s="22">
        <v>4</v>
      </c>
      <c r="Q4" s="6">
        <v>6</v>
      </c>
      <c r="R4" s="6">
        <v>1173</v>
      </c>
      <c r="S4" s="7">
        <v>195.5</v>
      </c>
      <c r="T4" s="41">
        <v>16</v>
      </c>
      <c r="U4" s="8">
        <v>12</v>
      </c>
      <c r="V4" s="9">
        <v>207.5</v>
      </c>
    </row>
    <row r="5" spans="1:24" x14ac:dyDescent="0.3">
      <c r="A5" s="1" t="s">
        <v>11</v>
      </c>
      <c r="B5" s="2" t="s">
        <v>162</v>
      </c>
      <c r="C5" s="3">
        <v>45920</v>
      </c>
      <c r="D5" s="4" t="s">
        <v>56</v>
      </c>
      <c r="E5" s="24">
        <v>199</v>
      </c>
      <c r="F5" s="61">
        <v>2</v>
      </c>
      <c r="G5" s="24">
        <v>195</v>
      </c>
      <c r="H5" s="61">
        <v>2</v>
      </c>
      <c r="I5" s="61">
        <v>194</v>
      </c>
      <c r="J5" s="61">
        <v>4</v>
      </c>
      <c r="K5" s="24">
        <v>196</v>
      </c>
      <c r="L5" s="61">
        <v>2</v>
      </c>
      <c r="M5" s="42"/>
      <c r="N5" s="22"/>
      <c r="O5" s="5"/>
      <c r="P5" s="22"/>
      <c r="Q5" s="6">
        <v>4</v>
      </c>
      <c r="R5" s="6">
        <v>784</v>
      </c>
      <c r="S5" s="7">
        <v>196</v>
      </c>
      <c r="T5" s="41">
        <v>10</v>
      </c>
      <c r="U5" s="8">
        <v>6</v>
      </c>
      <c r="V5" s="9">
        <v>202</v>
      </c>
    </row>
    <row r="6" spans="1:24" x14ac:dyDescent="0.3">
      <c r="A6" s="1" t="s">
        <v>11</v>
      </c>
      <c r="B6" s="2" t="s">
        <v>162</v>
      </c>
      <c r="C6" s="3">
        <v>45935</v>
      </c>
      <c r="D6" s="4" t="s">
        <v>70</v>
      </c>
      <c r="E6" s="24">
        <v>192</v>
      </c>
      <c r="F6" s="22">
        <v>5</v>
      </c>
      <c r="G6" s="24">
        <v>191</v>
      </c>
      <c r="H6" s="22">
        <v>0</v>
      </c>
      <c r="I6" s="5">
        <v>189</v>
      </c>
      <c r="J6" s="22">
        <v>5</v>
      </c>
      <c r="K6" s="42">
        <v>193</v>
      </c>
      <c r="L6" s="22">
        <v>3</v>
      </c>
      <c r="M6" s="42"/>
      <c r="N6" s="22"/>
      <c r="O6" s="5"/>
      <c r="P6" s="22"/>
      <c r="Q6" s="6">
        <v>4</v>
      </c>
      <c r="R6" s="6">
        <v>765</v>
      </c>
      <c r="S6" s="7">
        <v>191.25</v>
      </c>
      <c r="T6" s="41">
        <v>13</v>
      </c>
      <c r="U6" s="8">
        <v>3</v>
      </c>
      <c r="V6" s="9">
        <v>194.25</v>
      </c>
    </row>
    <row r="8" spans="1:24" x14ac:dyDescent="0.3">
      <c r="Q8" s="37">
        <f>SUM(Q2:Q7)</f>
        <v>22</v>
      </c>
      <c r="R8" s="37">
        <f>SUM(R2:R7)</f>
        <v>4251</v>
      </c>
      <c r="S8" s="38">
        <f>SUM(R8/Q8)</f>
        <v>193.22727272727272</v>
      </c>
      <c r="T8" s="37">
        <f>SUM(T2:T7)</f>
        <v>54</v>
      </c>
      <c r="U8" s="37">
        <f>SUM(U2:U7)</f>
        <v>29</v>
      </c>
      <c r="V8" s="39">
        <f>SUM(S8+U8)</f>
        <v>222.22727272727272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9_2"/>
    <protectedRange sqref="D4" name="Range1_1_6_1"/>
    <protectedRange sqref="E4 G4:O4" name="Range1_33_1_8"/>
    <protectedRange sqref="T4" name="Range1_3_5_5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6" name="Range1_3_5_1"/>
  </protectedRanges>
  <conditionalFormatting sqref="E4">
    <cfRule type="top10" dxfId="1264" priority="21" rank="1"/>
  </conditionalFormatting>
  <conditionalFormatting sqref="G4">
    <cfRule type="top10" dxfId="1263" priority="20" rank="1"/>
  </conditionalFormatting>
  <conditionalFormatting sqref="I4">
    <cfRule type="top10" dxfId="1262" priority="19" rank="1"/>
  </conditionalFormatting>
  <conditionalFormatting sqref="K4">
    <cfRule type="top10" dxfId="1261" priority="18" rank="1"/>
  </conditionalFormatting>
  <conditionalFormatting sqref="M4">
    <cfRule type="top10" dxfId="1260" priority="17" rank="1"/>
  </conditionalFormatting>
  <conditionalFormatting sqref="O4">
    <cfRule type="top10" dxfId="1259" priority="16" rank="1"/>
  </conditionalFormatting>
  <conditionalFormatting sqref="E4:P4">
    <cfRule type="cellIs" dxfId="1258" priority="15" operator="greaterThanOrEqual">
      <formula>200</formula>
    </cfRule>
  </conditionalFormatting>
  <conditionalFormatting sqref="E5:P5">
    <cfRule type="cellIs" dxfId="1257" priority="8" operator="greaterThanOrEqual">
      <formula>200</formula>
    </cfRule>
  </conditionalFormatting>
  <conditionalFormatting sqref="E5">
    <cfRule type="top10" dxfId="1256" priority="9" rank="1"/>
  </conditionalFormatting>
  <conditionalFormatting sqref="G5">
    <cfRule type="top10" dxfId="1255" priority="10" rank="1"/>
  </conditionalFormatting>
  <conditionalFormatting sqref="I5">
    <cfRule type="top10" dxfId="1254" priority="11" rank="1"/>
  </conditionalFormatting>
  <conditionalFormatting sqref="K5">
    <cfRule type="top10" dxfId="1253" priority="12" rank="1"/>
  </conditionalFormatting>
  <conditionalFormatting sqref="M5">
    <cfRule type="top10" dxfId="1252" priority="13" rank="1"/>
  </conditionalFormatting>
  <conditionalFormatting sqref="O5">
    <cfRule type="top10" dxfId="1251" priority="14" rank="1"/>
  </conditionalFormatting>
  <conditionalFormatting sqref="E6">
    <cfRule type="top10" dxfId="1250" priority="7" rank="1"/>
  </conditionalFormatting>
  <conditionalFormatting sqref="G6">
    <cfRule type="top10" dxfId="1249" priority="6" rank="1"/>
  </conditionalFormatting>
  <conditionalFormatting sqref="I6">
    <cfRule type="top10" dxfId="1248" priority="5" rank="1"/>
  </conditionalFormatting>
  <conditionalFormatting sqref="K6">
    <cfRule type="top10" dxfId="1247" priority="4" rank="1"/>
  </conditionalFormatting>
  <conditionalFormatting sqref="M6">
    <cfRule type="top10" dxfId="1246" priority="3" rank="1"/>
  </conditionalFormatting>
  <conditionalFormatting sqref="O6">
    <cfRule type="top10" dxfId="1245" priority="2" rank="1"/>
  </conditionalFormatting>
  <conditionalFormatting sqref="E6:P6">
    <cfRule type="cellIs" dxfId="1244" priority="1" operator="greaterThanOrEqual">
      <formula>200</formula>
    </cfRule>
  </conditionalFormatting>
  <hyperlinks>
    <hyperlink ref="X1" location="'Kentucky 2025'!A1" display="Return to Rankings" xr:uid="{AEE9B47C-6582-4DB6-B1DD-FBBA1ABAB205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C7BA-97EA-4D17-87FB-C241A067F7DD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166</v>
      </c>
      <c r="C2" s="3">
        <v>45879</v>
      </c>
      <c r="D2" s="4" t="s">
        <v>40</v>
      </c>
      <c r="E2" s="5">
        <v>198</v>
      </c>
      <c r="F2" s="22">
        <v>2</v>
      </c>
      <c r="G2" s="5">
        <v>199</v>
      </c>
      <c r="H2" s="22">
        <v>9</v>
      </c>
      <c r="I2" s="5">
        <v>199.001</v>
      </c>
      <c r="J2" s="22">
        <v>4</v>
      </c>
      <c r="K2" s="5">
        <v>199</v>
      </c>
      <c r="L2" s="22">
        <v>3</v>
      </c>
      <c r="M2" s="5">
        <v>197.001</v>
      </c>
      <c r="N2" s="22">
        <v>4</v>
      </c>
      <c r="O2" s="81">
        <v>200</v>
      </c>
      <c r="P2" s="22">
        <v>6</v>
      </c>
      <c r="Q2" s="6">
        <v>6</v>
      </c>
      <c r="R2" s="6">
        <v>1192.002</v>
      </c>
      <c r="S2" s="7">
        <v>198.667</v>
      </c>
      <c r="T2" s="41">
        <v>28</v>
      </c>
      <c r="U2" s="8">
        <v>10</v>
      </c>
      <c r="V2" s="9">
        <v>208.667</v>
      </c>
    </row>
    <row r="4" spans="1:24" x14ac:dyDescent="0.3">
      <c r="Q4" s="37">
        <f>SUM(Q2:Q3)</f>
        <v>6</v>
      </c>
      <c r="R4" s="37">
        <f>SUM(R2:R3)</f>
        <v>1192.002</v>
      </c>
      <c r="S4" s="38">
        <f>SUM(R4/Q4)</f>
        <v>198.667</v>
      </c>
      <c r="T4" s="37">
        <f>SUM(T2:T3)</f>
        <v>28</v>
      </c>
      <c r="U4" s="37">
        <f>SUM(U2:U3)</f>
        <v>10</v>
      </c>
      <c r="V4" s="3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C1C0303-DA6D-4E46-A31C-3DB05D5FAAAC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5204-CFF0-44E1-B6AF-B6B2ABF2A7F0}">
  <dimension ref="A1:X26"/>
  <sheetViews>
    <sheetView topLeftCell="A10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74</v>
      </c>
      <c r="C2" s="3">
        <v>45745</v>
      </c>
      <c r="D2" s="4" t="s">
        <v>56</v>
      </c>
      <c r="E2" s="5">
        <v>195</v>
      </c>
      <c r="F2" s="22">
        <v>5</v>
      </c>
      <c r="G2" s="5">
        <v>195</v>
      </c>
      <c r="H2" s="22">
        <v>1</v>
      </c>
      <c r="I2" s="5">
        <v>185</v>
      </c>
      <c r="J2" s="22">
        <v>0</v>
      </c>
      <c r="K2" s="5">
        <v>183</v>
      </c>
      <c r="L2" s="22">
        <v>3</v>
      </c>
      <c r="M2" s="5"/>
      <c r="N2" s="22"/>
      <c r="O2" s="5"/>
      <c r="P2" s="22"/>
      <c r="Q2" s="6">
        <v>4</v>
      </c>
      <c r="R2" s="6">
        <v>758</v>
      </c>
      <c r="S2" s="7">
        <v>189.5</v>
      </c>
      <c r="T2" s="41">
        <v>9</v>
      </c>
      <c r="U2" s="8">
        <v>2</v>
      </c>
      <c r="V2" s="9">
        <v>191.5</v>
      </c>
    </row>
    <row r="3" spans="1:24" x14ac:dyDescent="0.3">
      <c r="A3" s="1" t="s">
        <v>15</v>
      </c>
      <c r="B3" s="2" t="s">
        <v>74</v>
      </c>
      <c r="C3" s="3">
        <v>45766</v>
      </c>
      <c r="D3" s="4" t="s">
        <v>56</v>
      </c>
      <c r="E3" s="5">
        <v>184</v>
      </c>
      <c r="F3" s="22">
        <v>1</v>
      </c>
      <c r="G3" s="5">
        <v>188</v>
      </c>
      <c r="H3" s="22">
        <v>1</v>
      </c>
      <c r="I3" s="5">
        <v>193</v>
      </c>
      <c r="J3" s="22">
        <v>2</v>
      </c>
      <c r="K3" s="5">
        <v>178</v>
      </c>
      <c r="L3" s="22">
        <v>0</v>
      </c>
      <c r="M3" s="5"/>
      <c r="N3" s="22"/>
      <c r="O3" s="5"/>
      <c r="P3" s="22"/>
      <c r="Q3" s="6">
        <v>4</v>
      </c>
      <c r="R3" s="6">
        <v>743</v>
      </c>
      <c r="S3" s="7">
        <v>185.75</v>
      </c>
      <c r="T3" s="41">
        <v>4</v>
      </c>
      <c r="U3" s="8">
        <v>2</v>
      </c>
      <c r="V3" s="9">
        <v>187.75</v>
      </c>
    </row>
    <row r="4" spans="1:24" x14ac:dyDescent="0.3">
      <c r="A4" s="1" t="s">
        <v>15</v>
      </c>
      <c r="B4" s="2" t="s">
        <v>74</v>
      </c>
      <c r="C4" s="3">
        <v>45907</v>
      </c>
      <c r="D4" s="4" t="s">
        <v>40</v>
      </c>
      <c r="E4" s="5">
        <v>194</v>
      </c>
      <c r="F4" s="22">
        <v>2</v>
      </c>
      <c r="G4" s="5">
        <v>195</v>
      </c>
      <c r="H4" s="22">
        <v>2</v>
      </c>
      <c r="I4" s="5">
        <v>191</v>
      </c>
      <c r="J4" s="22">
        <v>1</v>
      </c>
      <c r="K4" s="5">
        <v>198</v>
      </c>
      <c r="L4" s="22">
        <v>3</v>
      </c>
      <c r="M4" s="5">
        <v>199</v>
      </c>
      <c r="N4" s="22">
        <v>5</v>
      </c>
      <c r="O4" s="5">
        <v>194</v>
      </c>
      <c r="P4" s="22">
        <v>2</v>
      </c>
      <c r="Q4" s="6">
        <v>6</v>
      </c>
      <c r="R4" s="6">
        <v>1171</v>
      </c>
      <c r="S4" s="7">
        <v>195.16666666666666</v>
      </c>
      <c r="T4" s="41">
        <v>15</v>
      </c>
      <c r="U4" s="8">
        <v>8</v>
      </c>
      <c r="V4" s="9">
        <v>203.16666666666666</v>
      </c>
    </row>
    <row r="5" spans="1:24" x14ac:dyDescent="0.3">
      <c r="A5" s="1" t="s">
        <v>15</v>
      </c>
      <c r="B5" s="2" t="s">
        <v>74</v>
      </c>
      <c r="C5" s="3">
        <v>45955</v>
      </c>
      <c r="D5" s="4" t="s">
        <v>102</v>
      </c>
      <c r="E5" s="5">
        <v>196</v>
      </c>
      <c r="F5" s="22">
        <v>0</v>
      </c>
      <c r="G5" s="5">
        <v>194</v>
      </c>
      <c r="H5" s="22">
        <v>2</v>
      </c>
      <c r="I5" s="5">
        <v>194</v>
      </c>
      <c r="J5" s="22">
        <v>1</v>
      </c>
      <c r="K5" s="5">
        <v>193</v>
      </c>
      <c r="L5" s="22">
        <v>0</v>
      </c>
      <c r="M5" s="5">
        <v>194</v>
      </c>
      <c r="N5" s="22">
        <v>1</v>
      </c>
      <c r="O5" s="5">
        <v>197</v>
      </c>
      <c r="P5" s="22">
        <v>1</v>
      </c>
      <c r="Q5" s="6">
        <v>6</v>
      </c>
      <c r="R5" s="6">
        <v>1168</v>
      </c>
      <c r="S5" s="7">
        <v>194.66666666666666</v>
      </c>
      <c r="T5" s="41">
        <v>5</v>
      </c>
      <c r="U5" s="8">
        <v>6</v>
      </c>
      <c r="V5" s="9">
        <f>+S5+U5</f>
        <v>200.66666666666666</v>
      </c>
    </row>
    <row r="7" spans="1:24" x14ac:dyDescent="0.3">
      <c r="Q7" s="37">
        <f>SUM(Q2:Q6)</f>
        <v>20</v>
      </c>
      <c r="R7" s="37">
        <f>SUM(R2:R6)</f>
        <v>3840</v>
      </c>
      <c r="S7" s="38">
        <f>SUM(R7/Q7)</f>
        <v>192</v>
      </c>
      <c r="T7" s="37">
        <f>SUM(T2:T6)</f>
        <v>33</v>
      </c>
      <c r="U7" s="37">
        <f>SUM(U2:U6)</f>
        <v>18</v>
      </c>
      <c r="V7" s="39">
        <f>SUM(S7+U7)</f>
        <v>210</v>
      </c>
    </row>
    <row r="10" spans="1:24" x14ac:dyDescent="0.3">
      <c r="A10" s="25" t="s">
        <v>1</v>
      </c>
      <c r="B10" s="26" t="s">
        <v>2</v>
      </c>
      <c r="C10" s="27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3">
      <c r="A11" s="1" t="s">
        <v>11</v>
      </c>
      <c r="B11" s="2" t="s">
        <v>74</v>
      </c>
      <c r="C11" s="3">
        <v>45808</v>
      </c>
      <c r="D11" s="4" t="s">
        <v>56</v>
      </c>
      <c r="E11" s="24">
        <v>196</v>
      </c>
      <c r="F11" s="61">
        <v>1</v>
      </c>
      <c r="G11" s="24">
        <v>194</v>
      </c>
      <c r="H11" s="61">
        <v>7</v>
      </c>
      <c r="I11" s="61">
        <v>192</v>
      </c>
      <c r="J11" s="61">
        <v>1</v>
      </c>
      <c r="K11" s="24">
        <v>196</v>
      </c>
      <c r="L11" s="61">
        <v>3</v>
      </c>
      <c r="M11" s="42"/>
      <c r="N11" s="22"/>
      <c r="O11" s="5"/>
      <c r="P11" s="22"/>
      <c r="Q11" s="6">
        <v>4</v>
      </c>
      <c r="R11" s="6">
        <v>778</v>
      </c>
      <c r="S11" s="7">
        <v>194.5</v>
      </c>
      <c r="T11" s="41">
        <v>12</v>
      </c>
      <c r="U11" s="8">
        <v>7</v>
      </c>
      <c r="V11" s="9">
        <v>200</v>
      </c>
    </row>
    <row r="12" spans="1:24" x14ac:dyDescent="0.3">
      <c r="A12" s="1" t="s">
        <v>11</v>
      </c>
      <c r="B12" s="2" t="s">
        <v>74</v>
      </c>
      <c r="C12" s="3">
        <v>45829</v>
      </c>
      <c r="D12" s="4" t="s">
        <v>56</v>
      </c>
      <c r="E12" s="5">
        <v>188</v>
      </c>
      <c r="F12" s="22">
        <v>4</v>
      </c>
      <c r="G12" s="24">
        <v>191</v>
      </c>
      <c r="H12" s="22">
        <v>1</v>
      </c>
      <c r="I12" s="5">
        <v>188</v>
      </c>
      <c r="J12" s="22">
        <v>2</v>
      </c>
      <c r="K12" s="5">
        <v>189</v>
      </c>
      <c r="L12" s="22">
        <v>0</v>
      </c>
      <c r="M12" s="5"/>
      <c r="N12" s="22"/>
      <c r="O12" s="5"/>
      <c r="P12" s="22"/>
      <c r="Q12" s="6">
        <v>4</v>
      </c>
      <c r="R12" s="6">
        <v>756</v>
      </c>
      <c r="S12" s="7">
        <v>189</v>
      </c>
      <c r="T12" s="41">
        <v>7</v>
      </c>
      <c r="U12" s="8">
        <v>2</v>
      </c>
      <c r="V12" s="9">
        <v>191</v>
      </c>
    </row>
    <row r="13" spans="1:24" x14ac:dyDescent="0.3">
      <c r="A13" s="1" t="s">
        <v>11</v>
      </c>
      <c r="B13" s="2" t="s">
        <v>74</v>
      </c>
      <c r="C13" s="3">
        <v>45844</v>
      </c>
      <c r="D13" s="4" t="s">
        <v>70</v>
      </c>
      <c r="E13" s="5">
        <v>190</v>
      </c>
      <c r="F13" s="22">
        <v>1</v>
      </c>
      <c r="G13" s="24">
        <v>192</v>
      </c>
      <c r="H13" s="22">
        <v>0</v>
      </c>
      <c r="I13" s="5">
        <v>192</v>
      </c>
      <c r="J13" s="22">
        <v>2</v>
      </c>
      <c r="K13" s="5">
        <v>194</v>
      </c>
      <c r="L13" s="22">
        <v>2</v>
      </c>
      <c r="M13" s="5">
        <v>191</v>
      </c>
      <c r="N13" s="22">
        <v>1</v>
      </c>
      <c r="O13" s="5">
        <v>188</v>
      </c>
      <c r="P13" s="22">
        <v>3</v>
      </c>
      <c r="Q13" s="6">
        <v>6</v>
      </c>
      <c r="R13" s="6">
        <v>1147</v>
      </c>
      <c r="S13" s="7">
        <v>191.16666666666666</v>
      </c>
      <c r="T13" s="41">
        <v>9</v>
      </c>
      <c r="U13" s="8">
        <v>12</v>
      </c>
      <c r="V13" s="9">
        <v>203.16666666666666</v>
      </c>
    </row>
    <row r="14" spans="1:24" x14ac:dyDescent="0.3">
      <c r="A14" s="1" t="s">
        <v>11</v>
      </c>
      <c r="B14" s="2" t="s">
        <v>74</v>
      </c>
      <c r="C14" s="3">
        <v>45857</v>
      </c>
      <c r="D14" s="4" t="s">
        <v>56</v>
      </c>
      <c r="E14" s="24">
        <v>194</v>
      </c>
      <c r="F14" s="22">
        <v>3</v>
      </c>
      <c r="G14" s="24">
        <v>190</v>
      </c>
      <c r="H14" s="22">
        <v>1</v>
      </c>
      <c r="I14" s="5">
        <v>191</v>
      </c>
      <c r="J14" s="22">
        <v>2</v>
      </c>
      <c r="K14" s="42">
        <v>185</v>
      </c>
      <c r="L14" s="22">
        <v>1</v>
      </c>
      <c r="M14" s="42">
        <v>185</v>
      </c>
      <c r="N14" s="22">
        <v>2</v>
      </c>
      <c r="O14" s="5">
        <v>187</v>
      </c>
      <c r="P14" s="22">
        <v>0</v>
      </c>
      <c r="Q14" s="6">
        <v>6</v>
      </c>
      <c r="R14" s="6">
        <v>1132</v>
      </c>
      <c r="S14" s="7">
        <v>188.66666666666666</v>
      </c>
      <c r="T14" s="41">
        <v>9</v>
      </c>
      <c r="U14" s="8">
        <v>10</v>
      </c>
      <c r="V14" s="9">
        <v>198.66666666666666</v>
      </c>
    </row>
    <row r="15" spans="1:24" x14ac:dyDescent="0.3">
      <c r="A15" s="1" t="s">
        <v>11</v>
      </c>
      <c r="B15" s="2" t="s">
        <v>74</v>
      </c>
      <c r="C15" s="3">
        <v>45864</v>
      </c>
      <c r="D15" s="4" t="s">
        <v>56</v>
      </c>
      <c r="E15" s="24">
        <v>197</v>
      </c>
      <c r="F15" s="22">
        <v>0</v>
      </c>
      <c r="G15" s="24">
        <v>196</v>
      </c>
      <c r="H15" s="22">
        <v>3</v>
      </c>
      <c r="I15" s="5">
        <v>187</v>
      </c>
      <c r="J15" s="22">
        <v>0</v>
      </c>
      <c r="K15" s="42">
        <v>193</v>
      </c>
      <c r="L15" s="22">
        <v>0</v>
      </c>
      <c r="M15" s="42"/>
      <c r="N15" s="22"/>
      <c r="O15" s="5"/>
      <c r="P15" s="22"/>
      <c r="Q15" s="6">
        <v>4</v>
      </c>
      <c r="R15" s="6">
        <v>773</v>
      </c>
      <c r="S15" s="7">
        <v>193.25</v>
      </c>
      <c r="T15" s="41">
        <v>3</v>
      </c>
      <c r="U15" s="8">
        <v>11</v>
      </c>
      <c r="V15" s="9">
        <v>204.25</v>
      </c>
    </row>
    <row r="16" spans="1:24" x14ac:dyDescent="0.3">
      <c r="A16" s="1" t="s">
        <v>11</v>
      </c>
      <c r="B16" s="2" t="s">
        <v>74</v>
      </c>
      <c r="C16" s="3">
        <v>45878</v>
      </c>
      <c r="D16" s="4" t="s">
        <v>56</v>
      </c>
      <c r="E16" s="24">
        <v>196</v>
      </c>
      <c r="F16" s="22">
        <v>4</v>
      </c>
      <c r="G16" s="24">
        <v>194</v>
      </c>
      <c r="H16" s="22">
        <v>4</v>
      </c>
      <c r="I16" s="5">
        <v>194</v>
      </c>
      <c r="J16" s="22">
        <v>4</v>
      </c>
      <c r="K16" s="42">
        <v>194</v>
      </c>
      <c r="L16" s="22">
        <v>1</v>
      </c>
      <c r="M16" s="42"/>
      <c r="N16" s="22"/>
      <c r="O16" s="5"/>
      <c r="P16" s="22"/>
      <c r="Q16" s="6">
        <v>4</v>
      </c>
      <c r="R16" s="6">
        <v>778</v>
      </c>
      <c r="S16" s="7">
        <v>194.5</v>
      </c>
      <c r="T16" s="41">
        <v>13</v>
      </c>
      <c r="U16" s="8">
        <v>7</v>
      </c>
      <c r="V16" s="9">
        <v>201.5</v>
      </c>
    </row>
    <row r="17" spans="1:22" x14ac:dyDescent="0.3">
      <c r="A17" s="1" t="s">
        <v>11</v>
      </c>
      <c r="B17" s="2" t="s">
        <v>74</v>
      </c>
      <c r="C17" s="3">
        <v>45879</v>
      </c>
      <c r="D17" s="4" t="s">
        <v>40</v>
      </c>
      <c r="E17" s="5">
        <v>192</v>
      </c>
      <c r="F17" s="22">
        <v>1</v>
      </c>
      <c r="G17" s="24">
        <v>190</v>
      </c>
      <c r="H17" s="22">
        <v>0</v>
      </c>
      <c r="I17" s="5">
        <v>192</v>
      </c>
      <c r="J17" s="22">
        <v>4</v>
      </c>
      <c r="K17" s="5">
        <v>189</v>
      </c>
      <c r="L17" s="22">
        <v>1</v>
      </c>
      <c r="M17" s="5">
        <v>188</v>
      </c>
      <c r="N17" s="22">
        <v>1</v>
      </c>
      <c r="O17" s="5">
        <v>193</v>
      </c>
      <c r="P17" s="22">
        <v>3</v>
      </c>
      <c r="Q17" s="6">
        <v>6</v>
      </c>
      <c r="R17" s="6">
        <v>1144</v>
      </c>
      <c r="S17" s="7">
        <v>190.66666666666666</v>
      </c>
      <c r="T17" s="41">
        <v>10</v>
      </c>
      <c r="U17" s="8">
        <v>4</v>
      </c>
      <c r="V17" s="9">
        <v>194.66666666666666</v>
      </c>
    </row>
    <row r="18" spans="1:22" x14ac:dyDescent="0.3">
      <c r="A18" s="1" t="s">
        <v>11</v>
      </c>
      <c r="B18" s="2" t="s">
        <v>74</v>
      </c>
      <c r="C18" s="3">
        <v>45885</v>
      </c>
      <c r="D18" s="4" t="s">
        <v>56</v>
      </c>
      <c r="E18" s="5">
        <v>191</v>
      </c>
      <c r="F18" s="22">
        <v>2</v>
      </c>
      <c r="G18" s="24">
        <v>192</v>
      </c>
      <c r="H18" s="22">
        <v>2</v>
      </c>
      <c r="I18" s="5">
        <v>192</v>
      </c>
      <c r="J18" s="22">
        <v>1</v>
      </c>
      <c r="K18" s="5">
        <v>182</v>
      </c>
      <c r="L18" s="22">
        <v>0</v>
      </c>
      <c r="M18" s="5"/>
      <c r="N18" s="22"/>
      <c r="O18" s="5"/>
      <c r="P18" s="22"/>
      <c r="Q18" s="6">
        <v>4</v>
      </c>
      <c r="R18" s="6">
        <v>757</v>
      </c>
      <c r="S18" s="7">
        <v>189.25</v>
      </c>
      <c r="T18" s="41">
        <v>5</v>
      </c>
      <c r="U18" s="8">
        <v>2</v>
      </c>
      <c r="V18" s="9">
        <v>191.25</v>
      </c>
    </row>
    <row r="19" spans="1:22" x14ac:dyDescent="0.3">
      <c r="A19" s="1" t="s">
        <v>11</v>
      </c>
      <c r="B19" s="2" t="s">
        <v>74</v>
      </c>
      <c r="C19" s="3">
        <v>45907</v>
      </c>
      <c r="D19" s="4" t="s">
        <v>40</v>
      </c>
      <c r="E19" s="5">
        <v>194</v>
      </c>
      <c r="F19" s="22">
        <v>1</v>
      </c>
      <c r="G19" s="24">
        <v>194</v>
      </c>
      <c r="H19" s="22">
        <v>3</v>
      </c>
      <c r="I19" s="5">
        <v>194</v>
      </c>
      <c r="J19" s="22">
        <v>2</v>
      </c>
      <c r="K19" s="5">
        <v>195</v>
      </c>
      <c r="L19" s="22">
        <v>2</v>
      </c>
      <c r="M19" s="5">
        <v>196</v>
      </c>
      <c r="N19" s="22">
        <v>1</v>
      </c>
      <c r="O19" s="5">
        <v>193</v>
      </c>
      <c r="P19" s="22">
        <v>4</v>
      </c>
      <c r="Q19" s="6">
        <v>6</v>
      </c>
      <c r="R19" s="6">
        <v>1166</v>
      </c>
      <c r="S19" s="7">
        <v>194.33333333333334</v>
      </c>
      <c r="T19" s="41">
        <v>13</v>
      </c>
      <c r="U19" s="8">
        <v>4</v>
      </c>
      <c r="V19" s="9">
        <v>198.33333333333334</v>
      </c>
    </row>
    <row r="20" spans="1:22" x14ac:dyDescent="0.3">
      <c r="A20" s="1" t="s">
        <v>11</v>
      </c>
      <c r="B20" s="2" t="s">
        <v>74</v>
      </c>
      <c r="C20" s="3">
        <v>45920</v>
      </c>
      <c r="D20" s="4" t="s">
        <v>56</v>
      </c>
      <c r="E20" s="24">
        <v>197</v>
      </c>
      <c r="F20" s="61">
        <v>2</v>
      </c>
      <c r="G20" s="24">
        <v>192</v>
      </c>
      <c r="H20" s="61">
        <v>0</v>
      </c>
      <c r="I20" s="61">
        <v>197</v>
      </c>
      <c r="J20" s="61">
        <v>4</v>
      </c>
      <c r="K20" s="24">
        <v>192</v>
      </c>
      <c r="L20" s="61">
        <v>1</v>
      </c>
      <c r="M20" s="42"/>
      <c r="N20" s="22"/>
      <c r="O20" s="5"/>
      <c r="P20" s="22"/>
      <c r="Q20" s="6">
        <v>4</v>
      </c>
      <c r="R20" s="6">
        <v>778</v>
      </c>
      <c r="S20" s="7">
        <v>194.5</v>
      </c>
      <c r="T20" s="41">
        <v>7</v>
      </c>
      <c r="U20" s="8">
        <v>2</v>
      </c>
      <c r="V20" s="9">
        <v>196.5</v>
      </c>
    </row>
    <row r="21" spans="1:22" x14ac:dyDescent="0.3">
      <c r="A21" s="1" t="s">
        <v>11</v>
      </c>
      <c r="B21" s="2" t="s">
        <v>74</v>
      </c>
      <c r="C21" s="3">
        <v>45935</v>
      </c>
      <c r="D21" s="4" t="s">
        <v>70</v>
      </c>
      <c r="E21" s="5">
        <v>191</v>
      </c>
      <c r="F21" s="22">
        <v>2</v>
      </c>
      <c r="G21" s="24">
        <v>197</v>
      </c>
      <c r="H21" s="22">
        <v>4</v>
      </c>
      <c r="I21" s="5">
        <v>197</v>
      </c>
      <c r="J21" s="22">
        <v>4</v>
      </c>
      <c r="K21" s="5">
        <v>196</v>
      </c>
      <c r="L21" s="22">
        <v>2</v>
      </c>
      <c r="M21" s="5"/>
      <c r="N21" s="22"/>
      <c r="O21" s="5"/>
      <c r="P21" s="22"/>
      <c r="Q21" s="6">
        <v>4</v>
      </c>
      <c r="R21" s="6">
        <v>781</v>
      </c>
      <c r="S21" s="7">
        <v>195.25</v>
      </c>
      <c r="T21" s="41">
        <v>12</v>
      </c>
      <c r="U21" s="8">
        <v>6</v>
      </c>
      <c r="V21" s="9">
        <v>201.25</v>
      </c>
    </row>
    <row r="22" spans="1:22" x14ac:dyDescent="0.3">
      <c r="A22" s="1" t="s">
        <v>11</v>
      </c>
      <c r="B22" s="2" t="s">
        <v>74</v>
      </c>
      <c r="C22" s="3">
        <v>45948</v>
      </c>
      <c r="D22" s="4" t="s">
        <v>56</v>
      </c>
      <c r="E22" s="24">
        <v>194</v>
      </c>
      <c r="F22" s="61">
        <v>2</v>
      </c>
      <c r="G22" s="24">
        <v>190</v>
      </c>
      <c r="H22" s="61">
        <v>0</v>
      </c>
      <c r="I22" s="61">
        <v>193.001</v>
      </c>
      <c r="J22" s="61">
        <v>2</v>
      </c>
      <c r="K22" s="24">
        <v>191</v>
      </c>
      <c r="L22" s="61">
        <v>1</v>
      </c>
      <c r="M22" s="42"/>
      <c r="N22" s="22"/>
      <c r="O22" s="5"/>
      <c r="P22" s="22"/>
      <c r="Q22" s="6">
        <v>4</v>
      </c>
      <c r="R22" s="6">
        <v>768.00099999999998</v>
      </c>
      <c r="S22" s="7">
        <v>192.00024999999999</v>
      </c>
      <c r="T22" s="41">
        <v>5</v>
      </c>
      <c r="U22" s="8">
        <v>5</v>
      </c>
      <c r="V22" s="9">
        <v>197.00024999999999</v>
      </c>
    </row>
    <row r="23" spans="1:22" x14ac:dyDescent="0.3">
      <c r="A23" s="1" t="s">
        <v>11</v>
      </c>
      <c r="B23" s="2" t="s">
        <v>74</v>
      </c>
      <c r="C23" s="3">
        <v>45955</v>
      </c>
      <c r="D23" s="4" t="s">
        <v>102</v>
      </c>
      <c r="E23" s="24">
        <v>196</v>
      </c>
      <c r="F23" s="22">
        <v>2</v>
      </c>
      <c r="G23" s="24">
        <v>198</v>
      </c>
      <c r="H23" s="22">
        <v>3</v>
      </c>
      <c r="I23" s="5">
        <v>198</v>
      </c>
      <c r="J23" s="22">
        <v>2</v>
      </c>
      <c r="K23" s="42">
        <v>196</v>
      </c>
      <c r="L23" s="22">
        <v>2</v>
      </c>
      <c r="M23" s="42">
        <v>198</v>
      </c>
      <c r="N23" s="22">
        <v>2</v>
      </c>
      <c r="O23" s="5">
        <v>196</v>
      </c>
      <c r="P23" s="22">
        <v>2</v>
      </c>
      <c r="Q23" s="6">
        <v>6</v>
      </c>
      <c r="R23" s="6">
        <v>1182</v>
      </c>
      <c r="S23" s="7">
        <v>197</v>
      </c>
      <c r="T23" s="41">
        <v>13</v>
      </c>
      <c r="U23" s="8">
        <v>30</v>
      </c>
      <c r="V23" s="9">
        <v>227</v>
      </c>
    </row>
    <row r="24" spans="1:22" x14ac:dyDescent="0.3">
      <c r="A24" s="1" t="s">
        <v>11</v>
      </c>
      <c r="B24" s="2" t="s">
        <v>74</v>
      </c>
      <c r="C24" s="3">
        <v>45963</v>
      </c>
      <c r="D24" s="4" t="s">
        <v>70</v>
      </c>
      <c r="E24" s="5">
        <v>195</v>
      </c>
      <c r="F24" s="22">
        <v>2</v>
      </c>
      <c r="G24" s="24">
        <v>194</v>
      </c>
      <c r="H24" s="22">
        <v>4</v>
      </c>
      <c r="I24" s="5">
        <v>196</v>
      </c>
      <c r="J24" s="22">
        <v>1</v>
      </c>
      <c r="K24" s="5">
        <v>193</v>
      </c>
      <c r="L24" s="22">
        <v>4</v>
      </c>
      <c r="M24" s="5"/>
      <c r="N24" s="22"/>
      <c r="O24" s="5"/>
      <c r="P24" s="22"/>
      <c r="Q24" s="6">
        <v>4</v>
      </c>
      <c r="R24" s="6">
        <v>778</v>
      </c>
      <c r="S24" s="7">
        <v>194.5</v>
      </c>
      <c r="T24" s="41">
        <v>11</v>
      </c>
      <c r="U24" s="8">
        <v>6</v>
      </c>
      <c r="V24" s="9">
        <v>200.5</v>
      </c>
    </row>
    <row r="26" spans="1:22" x14ac:dyDescent="0.3">
      <c r="Q26" s="37">
        <f>SUM(Q11:Q25)</f>
        <v>66</v>
      </c>
      <c r="R26" s="37">
        <f>SUM(R11:R25)</f>
        <v>12718.001</v>
      </c>
      <c r="S26" s="38">
        <f>SUM(R26/Q26)</f>
        <v>192.69698484848485</v>
      </c>
      <c r="T26" s="37">
        <f>SUM(T11:T25)</f>
        <v>129</v>
      </c>
      <c r="U26" s="37">
        <f>SUM(U11:U25)</f>
        <v>108</v>
      </c>
      <c r="V26" s="39">
        <f>SUM(S26+U26)</f>
        <v>300.69698484848482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sqref="E19 B19:C19 H19:L19 N19" name="Range1_9_2"/>
    <protectedRange sqref="D19" name="Range1_1_6_1"/>
    <protectedRange sqref="T19" name="Range1_3_5_5_1"/>
    <protectedRange sqref="B4:C4" name="Range1_3_2"/>
    <protectedRange sqref="D4" name="Range1_1_4_2"/>
    <protectedRange sqref="E4:P4 T4" name="Range1_3_5_4_2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4"/>
    <protectedRange algorithmName="SHA-512" hashValue="ON39YdpmFHfN9f47KpiRvqrKx0V9+erV1CNkpWzYhW/Qyc6aT8rEyCrvauWSYGZK2ia3o7vd3akF07acHAFpOA==" saltValue="yVW9XmDwTqEnmpSGai0KYg==" spinCount="100000" sqref="T20" name="Range1_3_5_4"/>
    <protectedRange algorithmName="SHA-512" hashValue="ON39YdpmFHfN9f47KpiRvqrKx0V9+erV1CNkpWzYhW/Qyc6aT8rEyCrvauWSYGZK2ia3o7vd3akF07acHAFpOA==" saltValue="yVW9XmDwTqEnmpSGai0KYg==" spinCount="100000" sqref="B21:C21" name="Range1_2"/>
    <protectedRange algorithmName="SHA-512" hashValue="ON39YdpmFHfN9f47KpiRvqrKx0V9+erV1CNkpWzYhW/Qyc6aT8rEyCrvauWSYGZK2ia3o7vd3akF07acHAFpOA==" saltValue="yVW9XmDwTqEnmpSGai0KYg==" spinCount="100000" sqref="D21" name="Range1_1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1"/>
    <protectedRange algorithmName="SHA-512" hashValue="ON39YdpmFHfN9f47KpiRvqrKx0V9+erV1CNkpWzYhW/Qyc6aT8rEyCrvauWSYGZK2ia3o7vd3akF07acHAFpOA==" saltValue="yVW9XmDwTqEnmpSGai0KYg==" spinCount="100000" sqref="B22:C22" name="Range1_13_1"/>
    <protectedRange algorithmName="SHA-512" hashValue="ON39YdpmFHfN9f47KpiRvqrKx0V9+erV1CNkpWzYhW/Qyc6aT8rEyCrvauWSYGZK2ia3o7vd3akF07acHAFpOA==" saltValue="yVW9XmDwTqEnmpSGai0KYg==" spinCount="100000" sqref="D22" name="Range1_1_4_1"/>
    <protectedRange algorithmName="SHA-512" hashValue="ON39YdpmFHfN9f47KpiRvqrKx0V9+erV1CNkpWzYhW/Qyc6aT8rEyCrvauWSYGZK2ia3o7vd3akF07acHAFpOA==" saltValue="yVW9XmDwTqEnmpSGai0KYg==" spinCount="100000" sqref="T22" name="Range1_3_5_4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E5:P5 T5" name="Range1_3_5_9"/>
    <protectedRange algorithmName="SHA-512" hashValue="ON39YdpmFHfN9f47KpiRvqrKx0V9+erV1CNkpWzYhW/Qyc6aT8rEyCrvauWSYGZK2ia3o7vd3akF07acHAFpOA==" saltValue="yVW9XmDwTqEnmpSGai0KYg==" spinCount="100000" sqref="B23:C23" name="Range1_15"/>
    <protectedRange algorithmName="SHA-512" hashValue="ON39YdpmFHfN9f47KpiRvqrKx0V9+erV1CNkpWzYhW/Qyc6aT8rEyCrvauWSYGZK2ia3o7vd3akF07acHAFpOA==" saltValue="yVW9XmDwTqEnmpSGai0KYg==" spinCount="100000" sqref="D23" name="Range1_1_9"/>
    <protectedRange algorithmName="SHA-512" hashValue="ON39YdpmFHfN9f47KpiRvqrKx0V9+erV1CNkpWzYhW/Qyc6aT8rEyCrvauWSYGZK2ia3o7vd3akF07acHAFpOA==" saltValue="yVW9XmDwTqEnmpSGai0KYg==" spinCount="100000" sqref="T23" name="Range1_3_5_10"/>
    <protectedRange algorithmName="SHA-512" hashValue="ON39YdpmFHfN9f47KpiRvqrKx0V9+erV1CNkpWzYhW/Qyc6aT8rEyCrvauWSYGZK2ia3o7vd3akF07acHAFpOA==" saltValue="yVW9XmDwTqEnmpSGai0KYg==" spinCount="100000" sqref="B24:C24" name="Range1_6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E24 G24:O24" name="Range1_33_1_1"/>
    <protectedRange algorithmName="SHA-512" hashValue="ON39YdpmFHfN9f47KpiRvqrKx0V9+erV1CNkpWzYhW/Qyc6aT8rEyCrvauWSYGZK2ia3o7vd3akF07acHAFpOA==" saltValue="yVW9XmDwTqEnmpSGai0KYg==" spinCount="100000" sqref="T24" name="Range1_3_5_5"/>
  </protectedRanges>
  <conditionalFormatting sqref="E19">
    <cfRule type="top10" dxfId="1243" priority="56" rank="1"/>
  </conditionalFormatting>
  <conditionalFormatting sqref="G19">
    <cfRule type="top10" dxfId="1242" priority="55" rank="1"/>
  </conditionalFormatting>
  <conditionalFormatting sqref="I19">
    <cfRule type="top10" dxfId="1241" priority="54" rank="1"/>
  </conditionalFormatting>
  <conditionalFormatting sqref="K19">
    <cfRule type="top10" dxfId="1240" priority="53" rank="1"/>
  </conditionalFormatting>
  <conditionalFormatting sqref="M19">
    <cfRule type="top10" dxfId="1239" priority="52" rank="1"/>
  </conditionalFormatting>
  <conditionalFormatting sqref="O19">
    <cfRule type="top10" dxfId="1238" priority="51" rank="1"/>
  </conditionalFormatting>
  <conditionalFormatting sqref="E19:P19">
    <cfRule type="cellIs" dxfId="1237" priority="50" operator="greaterThanOrEqual">
      <formula>200</formula>
    </cfRule>
  </conditionalFormatting>
  <conditionalFormatting sqref="E4">
    <cfRule type="top10" dxfId="1236" priority="49" rank="1"/>
  </conditionalFormatting>
  <conditionalFormatting sqref="G4">
    <cfRule type="top10" dxfId="1235" priority="48" rank="1"/>
  </conditionalFormatting>
  <conditionalFormatting sqref="E4:P4">
    <cfRule type="cellIs" dxfId="1234" priority="47" operator="greaterThanOrEqual">
      <formula>200</formula>
    </cfRule>
  </conditionalFormatting>
  <conditionalFormatting sqref="I4">
    <cfRule type="top10" dxfId="1233" priority="46" rank="1"/>
  </conditionalFormatting>
  <conditionalFormatting sqref="K4">
    <cfRule type="top10" dxfId="1232" priority="45" rank="1"/>
  </conditionalFormatting>
  <conditionalFormatting sqref="M4">
    <cfRule type="top10" dxfId="1231" priority="44" rank="1"/>
  </conditionalFormatting>
  <conditionalFormatting sqref="O4">
    <cfRule type="top10" dxfId="1230" priority="43" rank="1"/>
  </conditionalFormatting>
  <conditionalFormatting sqref="E20:P20">
    <cfRule type="cellIs" dxfId="1229" priority="36" operator="greaterThanOrEqual">
      <formula>200</formula>
    </cfRule>
  </conditionalFormatting>
  <conditionalFormatting sqref="E20">
    <cfRule type="top10" dxfId="1228" priority="37" rank="1"/>
  </conditionalFormatting>
  <conditionalFormatting sqref="G20">
    <cfRule type="top10" dxfId="1227" priority="38" rank="1"/>
  </conditionalFormatting>
  <conditionalFormatting sqref="I20">
    <cfRule type="top10" dxfId="1226" priority="39" rank="1"/>
  </conditionalFormatting>
  <conditionalFormatting sqref="K20">
    <cfRule type="top10" dxfId="1225" priority="40" rank="1"/>
  </conditionalFormatting>
  <conditionalFormatting sqref="M20">
    <cfRule type="top10" dxfId="1224" priority="41" rank="1"/>
  </conditionalFormatting>
  <conditionalFormatting sqref="O20">
    <cfRule type="top10" dxfId="1223" priority="42" rank="1"/>
  </conditionalFormatting>
  <conditionalFormatting sqref="E21">
    <cfRule type="top10" dxfId="1222" priority="35" rank="1"/>
  </conditionalFormatting>
  <conditionalFormatting sqref="G21">
    <cfRule type="top10" dxfId="1221" priority="34" rank="1"/>
  </conditionalFormatting>
  <conditionalFormatting sqref="I21">
    <cfRule type="top10" dxfId="1220" priority="33" rank="1"/>
  </conditionalFormatting>
  <conditionalFormatting sqref="K21">
    <cfRule type="top10" dxfId="1219" priority="32" rank="1"/>
  </conditionalFormatting>
  <conditionalFormatting sqref="M21">
    <cfRule type="top10" dxfId="1218" priority="31" rank="1"/>
  </conditionalFormatting>
  <conditionalFormatting sqref="O21">
    <cfRule type="top10" dxfId="1217" priority="30" rank="1"/>
  </conditionalFormatting>
  <conditionalFormatting sqref="E21:P21">
    <cfRule type="cellIs" dxfId="1216" priority="29" operator="greaterThanOrEqual">
      <formula>200</formula>
    </cfRule>
  </conditionalFormatting>
  <conditionalFormatting sqref="E22:P22">
    <cfRule type="cellIs" dxfId="1215" priority="22" operator="greaterThanOrEqual">
      <formula>200</formula>
    </cfRule>
  </conditionalFormatting>
  <conditionalFormatting sqref="E22">
    <cfRule type="top10" dxfId="1214" priority="23" rank="1"/>
  </conditionalFormatting>
  <conditionalFormatting sqref="G22">
    <cfRule type="top10" dxfId="1213" priority="24" rank="1"/>
  </conditionalFormatting>
  <conditionalFormatting sqref="I22">
    <cfRule type="top10" dxfId="1212" priority="25" rank="1"/>
  </conditionalFormatting>
  <conditionalFormatting sqref="K22">
    <cfRule type="top10" dxfId="1211" priority="26" rank="1"/>
  </conditionalFormatting>
  <conditionalFormatting sqref="M22">
    <cfRule type="top10" dxfId="1210" priority="27" rank="1"/>
  </conditionalFormatting>
  <conditionalFormatting sqref="O22">
    <cfRule type="top10" dxfId="1209" priority="28" rank="1"/>
  </conditionalFormatting>
  <conditionalFormatting sqref="E5">
    <cfRule type="top10" dxfId="1208" priority="21" rank="1"/>
  </conditionalFormatting>
  <conditionalFormatting sqref="G5">
    <cfRule type="top10" dxfId="1207" priority="20" rank="1"/>
  </conditionalFormatting>
  <conditionalFormatting sqref="E5:P5">
    <cfRule type="cellIs" dxfId="1206" priority="19" operator="greaterThanOrEqual">
      <formula>200</formula>
    </cfRule>
  </conditionalFormatting>
  <conditionalFormatting sqref="I5">
    <cfRule type="top10" dxfId="1205" priority="18" rank="1"/>
  </conditionalFormatting>
  <conditionalFormatting sqref="K5">
    <cfRule type="top10" dxfId="1204" priority="17" rank="1"/>
  </conditionalFormatting>
  <conditionalFormatting sqref="M5">
    <cfRule type="top10" dxfId="1203" priority="16" rank="1"/>
  </conditionalFormatting>
  <conditionalFormatting sqref="O5">
    <cfRule type="top10" dxfId="1202" priority="15" rank="1"/>
  </conditionalFormatting>
  <conditionalFormatting sqref="E23">
    <cfRule type="top10" dxfId="1201" priority="14" rank="1"/>
  </conditionalFormatting>
  <conditionalFormatting sqref="G23">
    <cfRule type="top10" dxfId="1200" priority="13" rank="1"/>
  </conditionalFormatting>
  <conditionalFormatting sqref="I23">
    <cfRule type="top10" dxfId="1199" priority="12" rank="1"/>
  </conditionalFormatting>
  <conditionalFormatting sqref="K23">
    <cfRule type="top10" dxfId="1198" priority="11" rank="1"/>
  </conditionalFormatting>
  <conditionalFormatting sqref="M23">
    <cfRule type="top10" dxfId="1197" priority="10" rank="1"/>
  </conditionalFormatting>
  <conditionalFormatting sqref="O23">
    <cfRule type="top10" dxfId="1196" priority="9" rank="1"/>
  </conditionalFormatting>
  <conditionalFormatting sqref="E23:P23">
    <cfRule type="cellIs" dxfId="1195" priority="8" operator="greaterThanOrEqual">
      <formula>200</formula>
    </cfRule>
  </conditionalFormatting>
  <conditionalFormatting sqref="E24">
    <cfRule type="top10" dxfId="1194" priority="7" rank="1"/>
  </conditionalFormatting>
  <conditionalFormatting sqref="G24">
    <cfRule type="top10" dxfId="1193" priority="6" rank="1"/>
  </conditionalFormatting>
  <conditionalFormatting sqref="I24">
    <cfRule type="top10" dxfId="1192" priority="5" rank="1"/>
  </conditionalFormatting>
  <conditionalFormatting sqref="K24">
    <cfRule type="top10" dxfId="1191" priority="4" rank="1"/>
  </conditionalFormatting>
  <conditionalFormatting sqref="M24">
    <cfRule type="top10" dxfId="1190" priority="3" rank="1"/>
  </conditionalFormatting>
  <conditionalFormatting sqref="O24">
    <cfRule type="top10" dxfId="1189" priority="2" rank="1"/>
  </conditionalFormatting>
  <conditionalFormatting sqref="E24:P24">
    <cfRule type="cellIs" dxfId="1188" priority="1" operator="greaterThanOrEqual">
      <formula>200</formula>
    </cfRule>
  </conditionalFormatting>
  <hyperlinks>
    <hyperlink ref="X1" location="'Kentucky 2025'!A1" display="Return to Rankings" xr:uid="{9F19D563-C16E-4E97-995B-BC84145DA0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95266CC-9CCF-45EC-A8F4-66A3030178E4}">
          <x14:formula1>
            <xm:f>'C:\Users\jmfg1\Downloads\[ABRA Club Tournament 10252025 Mt. Sterling Ky. 40353.xlsm]DATA'!#REF!</xm:f>
          </x14:formula1>
          <xm:sqref>B5 B23</xm:sqref>
        </x14:dataValidation>
        <x14:dataValidation type="list" allowBlank="1" showInputMessage="1" showErrorMessage="1" xr:uid="{E076D051-BCED-47E9-9C25-18DE2BF2A73B}">
          <x14:formula1>
            <xm:f>'C:\Users\jmfg1\Downloads\[ABRA Club Tournament 10252025 Mt. Sterling Ky. 40353.xlsm]DATA'!#REF!</xm:f>
          </x14:formula1>
          <xm:sqref>D5 D23</xm:sqref>
        </x14:dataValidation>
        <x14:dataValidation type="list" allowBlank="1" showInputMessage="1" showErrorMessage="1" xr:uid="{040BB18C-7637-4F0D-BCEB-6EDFE7E351FF}">
          <x14:formula1>
            <xm:f>'[11-2-25-ABRA Wilmore KY Results.xlsm]DATA'!#REF!</xm:f>
          </x14:formula1>
          <xm:sqref>D24 B24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92E8-B4B9-4D4E-A1EC-8E99049E9DBE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111</v>
      </c>
      <c r="C2" s="3">
        <v>45773</v>
      </c>
      <c r="D2" s="4" t="s">
        <v>102</v>
      </c>
      <c r="E2" s="24">
        <v>188</v>
      </c>
      <c r="F2" s="22">
        <v>0</v>
      </c>
      <c r="G2" s="24">
        <v>186</v>
      </c>
      <c r="H2" s="22">
        <v>2</v>
      </c>
      <c r="I2" s="5">
        <v>193</v>
      </c>
      <c r="J2" s="22">
        <v>0</v>
      </c>
      <c r="K2" s="42">
        <v>188</v>
      </c>
      <c r="L2" s="22">
        <v>0</v>
      </c>
      <c r="M2" s="42"/>
      <c r="N2" s="22"/>
      <c r="O2" s="5"/>
      <c r="P2" s="22"/>
      <c r="Q2" s="6">
        <v>4</v>
      </c>
      <c r="R2" s="6">
        <v>755</v>
      </c>
      <c r="S2" s="7">
        <v>188.75</v>
      </c>
      <c r="T2" s="41">
        <v>2</v>
      </c>
      <c r="U2" s="8">
        <v>3</v>
      </c>
      <c r="V2" s="9">
        <v>191.75</v>
      </c>
    </row>
    <row r="3" spans="1:24" ht="15" customHeight="1" x14ac:dyDescent="0.3">
      <c r="A3" s="1" t="s">
        <v>35</v>
      </c>
      <c r="B3" s="2" t="s">
        <v>111</v>
      </c>
      <c r="C3" s="3">
        <v>45801</v>
      </c>
      <c r="D3" s="4" t="s">
        <v>102</v>
      </c>
      <c r="E3" s="24">
        <v>186</v>
      </c>
      <c r="F3" s="22">
        <v>2</v>
      </c>
      <c r="G3" s="24">
        <v>190</v>
      </c>
      <c r="H3" s="22">
        <v>1</v>
      </c>
      <c r="I3" s="5">
        <v>192</v>
      </c>
      <c r="J3" s="22">
        <v>1</v>
      </c>
      <c r="K3" s="42">
        <v>183</v>
      </c>
      <c r="L3" s="22">
        <v>0</v>
      </c>
      <c r="M3" s="42"/>
      <c r="N3" s="22"/>
      <c r="O3" s="5"/>
      <c r="P3" s="22"/>
      <c r="Q3" s="6">
        <v>4</v>
      </c>
      <c r="R3" s="6">
        <v>751</v>
      </c>
      <c r="S3" s="7">
        <v>187.75</v>
      </c>
      <c r="T3" s="41">
        <v>4</v>
      </c>
      <c r="U3" s="8">
        <v>2</v>
      </c>
      <c r="V3" s="9">
        <v>189.75</v>
      </c>
    </row>
    <row r="4" spans="1:24" ht="15" customHeight="1" x14ac:dyDescent="0.3">
      <c r="A4" s="1" t="s">
        <v>35</v>
      </c>
      <c r="B4" s="2" t="s">
        <v>111</v>
      </c>
      <c r="C4" s="3">
        <v>45836</v>
      </c>
      <c r="D4" s="4" t="s">
        <v>102</v>
      </c>
      <c r="E4" s="5">
        <v>185</v>
      </c>
      <c r="F4" s="22">
        <v>1</v>
      </c>
      <c r="G4" s="24">
        <v>185</v>
      </c>
      <c r="H4" s="22">
        <v>1</v>
      </c>
      <c r="I4" s="5">
        <v>181</v>
      </c>
      <c r="J4" s="22">
        <v>0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738</v>
      </c>
      <c r="S4" s="7">
        <v>184.5</v>
      </c>
      <c r="T4" s="41">
        <v>3</v>
      </c>
      <c r="U4" s="8">
        <v>2</v>
      </c>
      <c r="V4" s="9">
        <v>186.5</v>
      </c>
    </row>
    <row r="5" spans="1:24" x14ac:dyDescent="0.3">
      <c r="A5" s="1" t="s">
        <v>35</v>
      </c>
      <c r="B5" s="2" t="s">
        <v>111</v>
      </c>
      <c r="C5" s="3">
        <v>45844</v>
      </c>
      <c r="D5" s="4" t="s">
        <v>70</v>
      </c>
      <c r="E5" s="5">
        <v>187</v>
      </c>
      <c r="F5" s="22">
        <v>0</v>
      </c>
      <c r="G5" s="24">
        <v>193</v>
      </c>
      <c r="H5" s="22">
        <v>3</v>
      </c>
      <c r="I5" s="5">
        <v>194</v>
      </c>
      <c r="J5" s="22">
        <v>1</v>
      </c>
      <c r="K5" s="5">
        <v>192</v>
      </c>
      <c r="L5" s="22">
        <v>2</v>
      </c>
      <c r="M5" s="5">
        <v>189</v>
      </c>
      <c r="N5" s="22">
        <v>1</v>
      </c>
      <c r="O5" s="5">
        <v>189</v>
      </c>
      <c r="P5" s="22">
        <v>1</v>
      </c>
      <c r="Q5" s="6">
        <v>6</v>
      </c>
      <c r="R5" s="6">
        <v>1144</v>
      </c>
      <c r="S5" s="7">
        <v>190.66666666666666</v>
      </c>
      <c r="T5" s="41">
        <v>8</v>
      </c>
      <c r="U5" s="8">
        <v>22</v>
      </c>
      <c r="V5" s="9">
        <v>212.66666666666666</v>
      </c>
    </row>
    <row r="6" spans="1:24" ht="15" customHeight="1" x14ac:dyDescent="0.3">
      <c r="A6" s="1" t="s">
        <v>35</v>
      </c>
      <c r="B6" s="2" t="s">
        <v>111</v>
      </c>
      <c r="C6" s="3">
        <v>45864</v>
      </c>
      <c r="D6" s="4" t="s">
        <v>102</v>
      </c>
      <c r="E6" s="24">
        <v>188</v>
      </c>
      <c r="F6" s="22">
        <v>1</v>
      </c>
      <c r="G6" s="24">
        <v>191</v>
      </c>
      <c r="H6" s="22">
        <v>0</v>
      </c>
      <c r="I6" s="5">
        <v>186</v>
      </c>
      <c r="J6" s="22">
        <v>2</v>
      </c>
      <c r="K6" s="42">
        <v>181</v>
      </c>
      <c r="L6" s="22">
        <v>1</v>
      </c>
      <c r="M6" s="42"/>
      <c r="N6" s="22"/>
      <c r="O6" s="5"/>
      <c r="P6" s="22"/>
      <c r="Q6" s="6">
        <v>4</v>
      </c>
      <c r="R6" s="6">
        <v>746</v>
      </c>
      <c r="S6" s="7">
        <v>186.5</v>
      </c>
      <c r="T6" s="41">
        <v>4</v>
      </c>
      <c r="U6" s="8">
        <v>2</v>
      </c>
      <c r="V6" s="9">
        <v>188.5</v>
      </c>
    </row>
    <row r="7" spans="1:24" x14ac:dyDescent="0.3">
      <c r="A7" s="1" t="s">
        <v>35</v>
      </c>
      <c r="B7" s="2" t="s">
        <v>111</v>
      </c>
      <c r="C7" s="3">
        <v>45879</v>
      </c>
      <c r="D7" s="4" t="s">
        <v>40</v>
      </c>
      <c r="E7" s="5">
        <v>182</v>
      </c>
      <c r="F7" s="22">
        <v>1</v>
      </c>
      <c r="G7" s="24">
        <v>189</v>
      </c>
      <c r="H7" s="22">
        <v>1</v>
      </c>
      <c r="I7" s="5">
        <v>188</v>
      </c>
      <c r="J7" s="22"/>
      <c r="K7" s="5">
        <v>188</v>
      </c>
      <c r="L7" s="22"/>
      <c r="M7" s="5">
        <v>187</v>
      </c>
      <c r="N7" s="22">
        <v>1</v>
      </c>
      <c r="O7" s="5">
        <v>191</v>
      </c>
      <c r="P7" s="22"/>
      <c r="Q7" s="6">
        <v>6</v>
      </c>
      <c r="R7" s="6">
        <v>1125</v>
      </c>
      <c r="S7" s="7">
        <v>187.5</v>
      </c>
      <c r="T7" s="41">
        <v>3</v>
      </c>
      <c r="U7" s="8">
        <v>4</v>
      </c>
      <c r="V7" s="9">
        <v>191.5</v>
      </c>
    </row>
    <row r="8" spans="1:24" x14ac:dyDescent="0.3">
      <c r="A8" s="1" t="s">
        <v>35</v>
      </c>
      <c r="B8" s="2" t="s">
        <v>111</v>
      </c>
      <c r="C8" s="3">
        <v>45889</v>
      </c>
      <c r="D8" s="4" t="s">
        <v>40</v>
      </c>
      <c r="E8" s="24">
        <v>191</v>
      </c>
      <c r="F8" s="22">
        <v>1</v>
      </c>
      <c r="G8" s="24">
        <v>188</v>
      </c>
      <c r="H8" s="22">
        <v>2</v>
      </c>
      <c r="I8" s="5">
        <v>190</v>
      </c>
      <c r="J8" s="22"/>
      <c r="K8" s="42">
        <v>186</v>
      </c>
      <c r="L8" s="22">
        <v>2</v>
      </c>
      <c r="M8" s="42"/>
      <c r="N8" s="22"/>
      <c r="O8" s="5"/>
      <c r="P8" s="22"/>
      <c r="Q8" s="6">
        <v>4</v>
      </c>
      <c r="R8" s="6">
        <v>755</v>
      </c>
      <c r="S8" s="7">
        <v>188.75</v>
      </c>
      <c r="T8" s="41">
        <v>5</v>
      </c>
      <c r="U8" s="8">
        <v>9</v>
      </c>
      <c r="V8" s="9">
        <v>197.75</v>
      </c>
    </row>
    <row r="9" spans="1:24" x14ac:dyDescent="0.3">
      <c r="A9" s="1" t="s">
        <v>35</v>
      </c>
      <c r="B9" s="2" t="s">
        <v>111</v>
      </c>
      <c r="C9" s="3">
        <v>45892</v>
      </c>
      <c r="D9" s="4" t="s">
        <v>102</v>
      </c>
      <c r="E9" s="24">
        <v>186</v>
      </c>
      <c r="F9" s="22">
        <v>1</v>
      </c>
      <c r="G9" s="24">
        <v>181</v>
      </c>
      <c r="H9" s="22">
        <v>1</v>
      </c>
      <c r="I9" s="5">
        <v>189</v>
      </c>
      <c r="J9" s="22">
        <v>1</v>
      </c>
      <c r="K9" s="42">
        <v>186</v>
      </c>
      <c r="L9" s="22">
        <v>1</v>
      </c>
      <c r="M9" s="42"/>
      <c r="N9" s="22"/>
      <c r="O9" s="5"/>
      <c r="P9" s="22"/>
      <c r="Q9" s="6">
        <v>4</v>
      </c>
      <c r="R9" s="6">
        <v>742</v>
      </c>
      <c r="S9" s="7">
        <v>185.5</v>
      </c>
      <c r="T9" s="41">
        <v>4</v>
      </c>
      <c r="U9" s="8">
        <v>4</v>
      </c>
      <c r="V9" s="9">
        <v>189.5</v>
      </c>
    </row>
    <row r="10" spans="1:24" x14ac:dyDescent="0.3">
      <c r="A10" s="1" t="s">
        <v>35</v>
      </c>
      <c r="B10" s="2" t="s">
        <v>111</v>
      </c>
      <c r="C10" s="3">
        <v>45896</v>
      </c>
      <c r="D10" s="4" t="s">
        <v>70</v>
      </c>
      <c r="E10" s="24">
        <v>187.001</v>
      </c>
      <c r="F10" s="22">
        <v>1</v>
      </c>
      <c r="G10" s="24">
        <v>193</v>
      </c>
      <c r="H10" s="22">
        <v>3</v>
      </c>
      <c r="I10" s="5">
        <v>187</v>
      </c>
      <c r="J10" s="22">
        <v>0</v>
      </c>
      <c r="K10" s="42">
        <v>191</v>
      </c>
      <c r="L10" s="22">
        <v>0</v>
      </c>
      <c r="M10" s="42"/>
      <c r="N10" s="22"/>
      <c r="O10" s="5"/>
      <c r="P10" s="22"/>
      <c r="Q10" s="6">
        <v>4</v>
      </c>
      <c r="R10" s="6">
        <v>758.00099999999998</v>
      </c>
      <c r="S10" s="7">
        <v>189.50024999999999</v>
      </c>
      <c r="T10" s="41">
        <v>4</v>
      </c>
      <c r="U10" s="8">
        <v>9</v>
      </c>
      <c r="V10" s="9">
        <v>198.50024999999999</v>
      </c>
    </row>
    <row r="11" spans="1:24" x14ac:dyDescent="0.3">
      <c r="A11" s="1" t="s">
        <v>35</v>
      </c>
      <c r="B11" s="2" t="s">
        <v>111</v>
      </c>
      <c r="C11" s="3">
        <v>45907</v>
      </c>
      <c r="D11" s="4" t="s">
        <v>40</v>
      </c>
      <c r="E11" s="5">
        <v>191</v>
      </c>
      <c r="F11" s="22">
        <v>3</v>
      </c>
      <c r="G11" s="24">
        <v>188</v>
      </c>
      <c r="H11" s="22">
        <v>1</v>
      </c>
      <c r="I11" s="5">
        <v>191</v>
      </c>
      <c r="J11" s="22">
        <v>2</v>
      </c>
      <c r="K11" s="5">
        <v>192.001</v>
      </c>
      <c r="L11" s="22">
        <v>2</v>
      </c>
      <c r="M11" s="5">
        <v>188</v>
      </c>
      <c r="N11" s="22">
        <v>1</v>
      </c>
      <c r="O11" s="5">
        <v>195</v>
      </c>
      <c r="P11" s="22">
        <v>2</v>
      </c>
      <c r="Q11" s="6">
        <v>6</v>
      </c>
      <c r="R11" s="6">
        <v>1145.001</v>
      </c>
      <c r="S11" s="7">
        <v>190.83349999999999</v>
      </c>
      <c r="T11" s="41">
        <v>11</v>
      </c>
      <c r="U11" s="8">
        <v>12</v>
      </c>
      <c r="V11" s="9">
        <v>202.83349999999999</v>
      </c>
    </row>
    <row r="12" spans="1:24" x14ac:dyDescent="0.3">
      <c r="A12" s="1" t="s">
        <v>35</v>
      </c>
      <c r="B12" s="2" t="s">
        <v>111</v>
      </c>
      <c r="C12" s="3">
        <v>45917</v>
      </c>
      <c r="D12" s="4" t="s">
        <v>40</v>
      </c>
      <c r="E12" s="24">
        <v>185</v>
      </c>
      <c r="F12" s="22"/>
      <c r="G12" s="24">
        <v>189</v>
      </c>
      <c r="H12" s="22">
        <v>2</v>
      </c>
      <c r="I12" s="5">
        <v>191</v>
      </c>
      <c r="J12" s="22">
        <v>3</v>
      </c>
      <c r="K12" s="42">
        <v>186</v>
      </c>
      <c r="L12" s="22">
        <v>1</v>
      </c>
      <c r="M12" s="42"/>
      <c r="N12" s="22"/>
      <c r="O12" s="5"/>
      <c r="P12" s="22"/>
      <c r="Q12" s="6">
        <v>4</v>
      </c>
      <c r="R12" s="6">
        <v>751</v>
      </c>
      <c r="S12" s="7">
        <v>187.75</v>
      </c>
      <c r="T12" s="41">
        <v>6</v>
      </c>
      <c r="U12" s="8">
        <v>11</v>
      </c>
      <c r="V12" s="9">
        <v>198.75</v>
      </c>
    </row>
    <row r="13" spans="1:24" x14ac:dyDescent="0.3">
      <c r="A13" s="47" t="s">
        <v>35</v>
      </c>
      <c r="B13" s="2" t="s">
        <v>111</v>
      </c>
      <c r="C13" s="3">
        <v>45927</v>
      </c>
      <c r="D13" s="100" t="s">
        <v>102</v>
      </c>
      <c r="E13" s="5">
        <v>191</v>
      </c>
      <c r="F13" s="22">
        <v>1</v>
      </c>
      <c r="G13" s="24">
        <v>191</v>
      </c>
      <c r="H13" s="22">
        <v>0</v>
      </c>
      <c r="I13" s="5">
        <v>186</v>
      </c>
      <c r="J13" s="22">
        <v>2</v>
      </c>
      <c r="K13" s="5">
        <v>188.001</v>
      </c>
      <c r="L13" s="22">
        <v>0</v>
      </c>
      <c r="M13" s="5"/>
      <c r="N13" s="22"/>
      <c r="O13" s="5"/>
      <c r="P13" s="22"/>
      <c r="Q13" s="8">
        <v>4</v>
      </c>
      <c r="R13" s="8">
        <v>756.00099999999998</v>
      </c>
      <c r="S13" s="7">
        <v>189.00024999999999</v>
      </c>
      <c r="T13" s="41">
        <v>3</v>
      </c>
      <c r="U13" s="8">
        <v>11</v>
      </c>
      <c r="V13" s="7">
        <v>200.00024999999999</v>
      </c>
    </row>
    <row r="14" spans="1:24" x14ac:dyDescent="0.3">
      <c r="A14" s="1" t="s">
        <v>35</v>
      </c>
      <c r="B14" s="2" t="s">
        <v>111</v>
      </c>
      <c r="C14" s="3">
        <v>45935</v>
      </c>
      <c r="D14" s="4" t="s">
        <v>70</v>
      </c>
      <c r="E14" s="24">
        <v>187</v>
      </c>
      <c r="F14" s="22">
        <v>1</v>
      </c>
      <c r="G14" s="24">
        <v>180</v>
      </c>
      <c r="H14" s="22">
        <v>1</v>
      </c>
      <c r="I14" s="5">
        <v>187</v>
      </c>
      <c r="J14" s="22">
        <v>1</v>
      </c>
      <c r="K14" s="42">
        <v>184</v>
      </c>
      <c r="L14" s="22">
        <v>0</v>
      </c>
      <c r="M14" s="42"/>
      <c r="N14" s="22"/>
      <c r="O14" s="5"/>
      <c r="P14" s="22"/>
      <c r="Q14" s="6">
        <v>4</v>
      </c>
      <c r="R14" s="6">
        <v>738</v>
      </c>
      <c r="S14" s="7">
        <v>184.5</v>
      </c>
      <c r="T14" s="41">
        <v>3</v>
      </c>
      <c r="U14" s="8">
        <v>6</v>
      </c>
      <c r="V14" s="9">
        <v>190.5</v>
      </c>
    </row>
    <row r="15" spans="1:24" x14ac:dyDescent="0.3">
      <c r="A15" s="1" t="s">
        <v>35</v>
      </c>
      <c r="B15" s="2" t="s">
        <v>111</v>
      </c>
      <c r="C15" s="3">
        <v>45955</v>
      </c>
      <c r="D15" s="4" t="s">
        <v>102</v>
      </c>
      <c r="E15" s="24">
        <v>192</v>
      </c>
      <c r="F15" s="22">
        <v>1</v>
      </c>
      <c r="G15" s="24">
        <v>191</v>
      </c>
      <c r="H15" s="22">
        <v>0</v>
      </c>
      <c r="I15" s="5">
        <v>197</v>
      </c>
      <c r="J15" s="22">
        <v>3</v>
      </c>
      <c r="K15" s="42">
        <v>194</v>
      </c>
      <c r="L15" s="22">
        <v>0</v>
      </c>
      <c r="M15" s="42">
        <v>192</v>
      </c>
      <c r="N15" s="22">
        <v>0</v>
      </c>
      <c r="O15" s="5">
        <v>190</v>
      </c>
      <c r="P15" s="22">
        <v>1</v>
      </c>
      <c r="Q15" s="6">
        <v>6</v>
      </c>
      <c r="R15" s="6">
        <v>1156</v>
      </c>
      <c r="S15" s="7">
        <v>192.66666666666666</v>
      </c>
      <c r="T15" s="41">
        <v>5</v>
      </c>
      <c r="U15" s="8">
        <v>30</v>
      </c>
      <c r="V15" s="9">
        <f>+S15+U15</f>
        <v>222.66666666666666</v>
      </c>
    </row>
    <row r="17" spans="17:22" x14ac:dyDescent="0.3">
      <c r="Q17" s="37">
        <f>SUM(Q2:Q16)</f>
        <v>64</v>
      </c>
      <c r="R17" s="37">
        <f>SUM(R2:R16)</f>
        <v>12060.003000000001</v>
      </c>
      <c r="S17" s="38">
        <f>SUM(R17/Q17)</f>
        <v>188.43754687500001</v>
      </c>
      <c r="T17" s="37">
        <f>SUM(T2:T16)</f>
        <v>65</v>
      </c>
      <c r="U17" s="37">
        <f>SUM(U2:U16)</f>
        <v>127</v>
      </c>
      <c r="V17" s="39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4 E4:P4" name="Range1_5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T4" name="Range1_3_5_6"/>
    <protectedRange algorithmName="SHA-512" hashValue="ON39YdpmFHfN9f47KpiRvqrKx0V9+erV1CNkpWzYhW/Qyc6aT8rEyCrvauWSYGZK2ia3o7vd3akF07acHAFpOA==" saltValue="yVW9XmDwTqEnmpSGai0KYg==" spinCount="100000" sqref="E6:P6 B6:C6" name="Range1_22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E9:P9 B9:C9" name="Range1_33"/>
    <protectedRange algorithmName="SHA-512" hashValue="ON39YdpmFHfN9f47KpiRvqrKx0V9+erV1CNkpWzYhW/Qyc6aT8rEyCrvauWSYGZK2ia3o7vd3akF07acHAFpOA==" saltValue="yVW9XmDwTqEnmpSGai0KYg==" spinCount="100000" sqref="D9" name="Range1_1_33"/>
    <protectedRange algorithmName="SHA-512" hashValue="ON39YdpmFHfN9f47KpiRvqrKx0V9+erV1CNkpWzYhW/Qyc6aT8rEyCrvauWSYGZK2ia3o7vd3akF07acHAFpOA==" saltValue="yVW9XmDwTqEnmpSGai0KYg==" spinCount="100000" sqref="T9" name="Range1_3_5_32"/>
    <protectedRange sqref="E11:P11 B11:C11" name="Range1_10_2"/>
    <protectedRange sqref="D11" name="Range1_1_7_2"/>
    <protectedRange sqref="T11" name="Range1_3_5_6_1"/>
    <protectedRange sqref="E12:P12 B12:C12" name="Range1_14_1"/>
    <protectedRange sqref="D12" name="Range1_1_7_1"/>
    <protectedRange sqref="T12" name="Range1_3_5_7_1"/>
    <protectedRange algorithmName="SHA-512" hashValue="ON39YdpmFHfN9f47KpiRvqrKx0V9+erV1CNkpWzYhW/Qyc6aT8rEyCrvauWSYGZK2ia3o7vd3akF07acHAFpOA==" saltValue="yVW9XmDwTqEnmpSGai0KYg==" spinCount="100000" sqref="E13:P13 B13:C13" name="Range1_10"/>
    <protectedRange algorithmName="SHA-512" hashValue="ON39YdpmFHfN9f47KpiRvqrKx0V9+erV1CNkpWzYhW/Qyc6aT8rEyCrvauWSYGZK2ia3o7vd3akF07acHAFpOA==" saltValue="yVW9XmDwTqEnmpSGai0KYg==" spinCount="100000" sqref="D13" name="Range1_1_15"/>
    <protectedRange algorithmName="SHA-512" hashValue="ON39YdpmFHfN9f47KpiRvqrKx0V9+erV1CNkpWzYhW/Qyc6aT8rEyCrvauWSYGZK2ia3o7vd3akF07acHAFpOA==" saltValue="yVW9XmDwTqEnmpSGai0KYg==" spinCount="100000" sqref="T13" name="Range1_3_5_10"/>
    <protectedRange algorithmName="SHA-512" hashValue="ON39YdpmFHfN9f47KpiRvqrKx0V9+erV1CNkpWzYhW/Qyc6aT8rEyCrvauWSYGZK2ia3o7vd3akF07acHAFpOA==" saltValue="yVW9XmDwTqEnmpSGai0KYg==" spinCount="100000" sqref="E14:P14 B14:C14" name="Range1_9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E15:P15 B15:C15" name="Range1_16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"/>
  </protectedRanges>
  <conditionalFormatting sqref="E11">
    <cfRule type="top10" dxfId="1187" priority="35" rank="1"/>
  </conditionalFormatting>
  <conditionalFormatting sqref="G11">
    <cfRule type="top10" dxfId="1186" priority="34" rank="1"/>
  </conditionalFormatting>
  <conditionalFormatting sqref="I11">
    <cfRule type="top10" dxfId="1185" priority="33" rank="1"/>
  </conditionalFormatting>
  <conditionalFormatting sqref="K11">
    <cfRule type="top10" dxfId="1184" priority="32" rank="1"/>
  </conditionalFormatting>
  <conditionalFormatting sqref="M11">
    <cfRule type="top10" dxfId="1183" priority="31" rank="1"/>
  </conditionalFormatting>
  <conditionalFormatting sqref="O11">
    <cfRule type="top10" dxfId="1182" priority="30" rank="1"/>
  </conditionalFormatting>
  <conditionalFormatting sqref="E11:P11">
    <cfRule type="cellIs" dxfId="1181" priority="29" operator="greaterThanOrEqual">
      <formula>200</formula>
    </cfRule>
  </conditionalFormatting>
  <conditionalFormatting sqref="E12">
    <cfRule type="top10" dxfId="1180" priority="28" rank="1"/>
  </conditionalFormatting>
  <conditionalFormatting sqref="G12">
    <cfRule type="top10" dxfId="1179" priority="27" rank="1"/>
  </conditionalFormatting>
  <conditionalFormatting sqref="I12">
    <cfRule type="top10" dxfId="1178" priority="26" rank="1"/>
  </conditionalFormatting>
  <conditionalFormatting sqref="K12">
    <cfRule type="top10" dxfId="1177" priority="25" rank="1"/>
  </conditionalFormatting>
  <conditionalFormatting sqref="M12">
    <cfRule type="top10" dxfId="1176" priority="24" rank="1"/>
  </conditionalFormatting>
  <conditionalFormatting sqref="O12">
    <cfRule type="top10" dxfId="1175" priority="23" rank="1"/>
  </conditionalFormatting>
  <conditionalFormatting sqref="E12:P12">
    <cfRule type="cellIs" dxfId="1174" priority="22" operator="greaterThanOrEqual">
      <formula>200</formula>
    </cfRule>
  </conditionalFormatting>
  <conditionalFormatting sqref="E13">
    <cfRule type="top10" dxfId="1173" priority="21" rank="1"/>
  </conditionalFormatting>
  <conditionalFormatting sqref="G13">
    <cfRule type="top10" dxfId="1172" priority="20" rank="1"/>
  </conditionalFormatting>
  <conditionalFormatting sqref="I13">
    <cfRule type="top10" dxfId="1171" priority="19" rank="1"/>
  </conditionalFormatting>
  <conditionalFormatting sqref="K13">
    <cfRule type="top10" dxfId="1170" priority="18" rank="1"/>
  </conditionalFormatting>
  <conditionalFormatting sqref="M13">
    <cfRule type="top10" dxfId="1169" priority="17" rank="1"/>
  </conditionalFormatting>
  <conditionalFormatting sqref="O13">
    <cfRule type="top10" dxfId="1168" priority="16" rank="1"/>
  </conditionalFormatting>
  <conditionalFormatting sqref="E13:P13">
    <cfRule type="cellIs" dxfId="1167" priority="15" operator="greaterThanOrEqual">
      <formula>200</formula>
    </cfRule>
  </conditionalFormatting>
  <conditionalFormatting sqref="E14">
    <cfRule type="top10" dxfId="1166" priority="14" rank="1"/>
  </conditionalFormatting>
  <conditionalFormatting sqref="G14">
    <cfRule type="top10" dxfId="1165" priority="13" rank="1"/>
  </conditionalFormatting>
  <conditionalFormatting sqref="I14">
    <cfRule type="top10" dxfId="1164" priority="12" rank="1"/>
  </conditionalFormatting>
  <conditionalFormatting sqref="K14">
    <cfRule type="top10" dxfId="1163" priority="11" rank="1"/>
  </conditionalFormatting>
  <conditionalFormatting sqref="M14">
    <cfRule type="top10" dxfId="1162" priority="10" rank="1"/>
  </conditionalFormatting>
  <conditionalFormatting sqref="O14">
    <cfRule type="top10" dxfId="1161" priority="9" rank="1"/>
  </conditionalFormatting>
  <conditionalFormatting sqref="E14:P14">
    <cfRule type="cellIs" dxfId="1160" priority="8" operator="greaterThanOrEqual">
      <formula>200</formula>
    </cfRule>
  </conditionalFormatting>
  <conditionalFormatting sqref="E15">
    <cfRule type="top10" dxfId="1159" priority="7" rank="1"/>
  </conditionalFormatting>
  <conditionalFormatting sqref="G15">
    <cfRule type="top10" dxfId="1158" priority="6" rank="1"/>
  </conditionalFormatting>
  <conditionalFormatting sqref="I15">
    <cfRule type="top10" dxfId="1157" priority="5" rank="1"/>
  </conditionalFormatting>
  <conditionalFormatting sqref="K15">
    <cfRule type="top10" dxfId="1156" priority="4" rank="1"/>
  </conditionalFormatting>
  <conditionalFormatting sqref="M15">
    <cfRule type="top10" dxfId="1155" priority="3" rank="1"/>
  </conditionalFormatting>
  <conditionalFormatting sqref="O15">
    <cfRule type="top10" dxfId="1154" priority="2" rank="1"/>
  </conditionalFormatting>
  <conditionalFormatting sqref="E15:P15">
    <cfRule type="cellIs" dxfId="1153" priority="1" operator="greaterThanOrEqual">
      <formula>200</formula>
    </cfRule>
  </conditionalFormatting>
  <hyperlinks>
    <hyperlink ref="X1" location="'Kentucky 2025'!A1" display="Return to Rankings" xr:uid="{F887B5BF-51E5-4682-BF7B-51426250BB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E918DE-CD1A-4E6E-85FD-C535CDECF9A5}">
          <x14:formula1>
            <xm:f>'C:\Users\jmfg1\Downloads\[ABRA Club Tournament 10252025 Mt. Sterling Ky. 40353.xlsm]DATA'!#REF!</xm:f>
          </x14:formula1>
          <xm:sqref>B15</xm:sqref>
        </x14:dataValidation>
        <x14:dataValidation type="list" allowBlank="1" showInputMessage="1" showErrorMessage="1" xr:uid="{A8FE74E8-930D-4671-8224-B09C21525FA2}">
          <x14:formula1>
            <xm:f>'C:\Users\jmfg1\Downloads\[ABRA Club Tournament 10252025 Mt. Sterling Ky. 40353.xlsm]DATA'!#REF!</xm:f>
          </x14:formula1>
          <xm:sqref>D15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4847-CC11-40E4-9A36-9B5C3E75F1DC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126</v>
      </c>
      <c r="C2" s="3">
        <v>45801</v>
      </c>
      <c r="D2" s="4" t="s">
        <v>102</v>
      </c>
      <c r="E2" s="5">
        <v>193</v>
      </c>
      <c r="F2" s="22">
        <v>1</v>
      </c>
      <c r="G2" s="5">
        <v>187</v>
      </c>
      <c r="H2" s="22">
        <v>1</v>
      </c>
      <c r="I2" s="5">
        <v>195</v>
      </c>
      <c r="J2" s="22">
        <v>3</v>
      </c>
      <c r="K2" s="5">
        <v>196</v>
      </c>
      <c r="L2" s="22">
        <v>2</v>
      </c>
      <c r="M2" s="5"/>
      <c r="N2" s="22"/>
      <c r="O2" s="5"/>
      <c r="P2" s="22"/>
      <c r="Q2" s="6">
        <v>4</v>
      </c>
      <c r="R2" s="6">
        <v>771</v>
      </c>
      <c r="S2" s="7">
        <v>192.75</v>
      </c>
      <c r="T2" s="41">
        <v>7</v>
      </c>
      <c r="U2" s="8">
        <v>2</v>
      </c>
      <c r="V2" s="9">
        <v>194.75</v>
      </c>
    </row>
    <row r="3" spans="1:24" ht="15" customHeight="1" x14ac:dyDescent="0.3">
      <c r="A3" s="1" t="s">
        <v>15</v>
      </c>
      <c r="B3" s="2" t="s">
        <v>126</v>
      </c>
      <c r="C3" s="3">
        <v>45836</v>
      </c>
      <c r="D3" s="4" t="s">
        <v>102</v>
      </c>
      <c r="E3" s="5">
        <v>190</v>
      </c>
      <c r="F3" s="22">
        <v>3</v>
      </c>
      <c r="G3" s="5">
        <v>194</v>
      </c>
      <c r="H3" s="22">
        <v>1</v>
      </c>
      <c r="I3" s="5">
        <v>186</v>
      </c>
      <c r="J3" s="22">
        <v>0</v>
      </c>
      <c r="K3" s="5">
        <v>190</v>
      </c>
      <c r="L3" s="22">
        <v>0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41">
        <v>4</v>
      </c>
      <c r="U3" s="8">
        <v>2</v>
      </c>
      <c r="V3" s="9">
        <v>192</v>
      </c>
    </row>
    <row r="4" spans="1:24" ht="15" customHeight="1" x14ac:dyDescent="0.3">
      <c r="A4" s="1" t="s">
        <v>15</v>
      </c>
      <c r="B4" s="2" t="s">
        <v>126</v>
      </c>
      <c r="C4" s="3">
        <v>45892</v>
      </c>
      <c r="D4" s="4" t="s">
        <v>102</v>
      </c>
      <c r="E4" s="5">
        <v>194</v>
      </c>
      <c r="F4" s="22">
        <v>4</v>
      </c>
      <c r="G4" s="5">
        <v>186</v>
      </c>
      <c r="H4" s="22">
        <v>0</v>
      </c>
      <c r="I4" s="5">
        <v>186</v>
      </c>
      <c r="J4" s="22">
        <v>1</v>
      </c>
      <c r="K4" s="5">
        <v>187</v>
      </c>
      <c r="L4" s="22">
        <v>2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41">
        <v>7</v>
      </c>
      <c r="U4" s="8">
        <v>6</v>
      </c>
      <c r="V4" s="9">
        <v>194.25</v>
      </c>
    </row>
    <row r="5" spans="1:24" x14ac:dyDescent="0.3">
      <c r="A5" s="47" t="s">
        <v>15</v>
      </c>
      <c r="B5" s="2" t="s">
        <v>126</v>
      </c>
      <c r="C5" s="3">
        <v>45927</v>
      </c>
      <c r="D5" s="100" t="s">
        <v>102</v>
      </c>
      <c r="E5" s="5">
        <v>187</v>
      </c>
      <c r="F5" s="22">
        <v>0</v>
      </c>
      <c r="G5" s="5">
        <v>194</v>
      </c>
      <c r="H5" s="22">
        <v>2</v>
      </c>
      <c r="I5" s="5">
        <v>197</v>
      </c>
      <c r="J5" s="22">
        <v>1</v>
      </c>
      <c r="K5" s="5">
        <v>198</v>
      </c>
      <c r="L5" s="22">
        <v>0</v>
      </c>
      <c r="M5" s="5"/>
      <c r="N5" s="22"/>
      <c r="O5" s="5"/>
      <c r="P5" s="22"/>
      <c r="Q5" s="8">
        <v>4</v>
      </c>
      <c r="R5" s="8">
        <v>776</v>
      </c>
      <c r="S5" s="7">
        <v>194</v>
      </c>
      <c r="T5" s="41">
        <f>F5+H5+J5+L5</f>
        <v>3</v>
      </c>
      <c r="U5" s="8">
        <v>2</v>
      </c>
      <c r="V5" s="7">
        <v>196</v>
      </c>
    </row>
    <row r="6" spans="1:24" x14ac:dyDescent="0.3">
      <c r="A6" s="1" t="s">
        <v>15</v>
      </c>
      <c r="B6" s="2" t="s">
        <v>126</v>
      </c>
      <c r="C6" s="3">
        <v>45955</v>
      </c>
      <c r="D6" s="4" t="s">
        <v>102</v>
      </c>
      <c r="E6" s="5">
        <v>196</v>
      </c>
      <c r="F6" s="22">
        <v>2</v>
      </c>
      <c r="G6" s="5">
        <v>196</v>
      </c>
      <c r="H6" s="22">
        <v>2</v>
      </c>
      <c r="I6" s="5">
        <v>194</v>
      </c>
      <c r="J6" s="22">
        <v>2</v>
      </c>
      <c r="K6" s="5">
        <v>193</v>
      </c>
      <c r="L6" s="22">
        <v>0</v>
      </c>
      <c r="M6" s="5">
        <v>196</v>
      </c>
      <c r="N6" s="22">
        <v>0</v>
      </c>
      <c r="O6" s="5">
        <v>196</v>
      </c>
      <c r="P6" s="22">
        <v>3</v>
      </c>
      <c r="Q6" s="6">
        <v>6</v>
      </c>
      <c r="R6" s="6">
        <v>1171</v>
      </c>
      <c r="S6" s="7">
        <v>195.16666666666666</v>
      </c>
      <c r="T6" s="41">
        <v>9</v>
      </c>
      <c r="U6" s="8">
        <v>8</v>
      </c>
      <c r="V6" s="9">
        <v>203.16666666666666</v>
      </c>
    </row>
    <row r="8" spans="1:24" x14ac:dyDescent="0.3">
      <c r="Q8" s="37">
        <f>SUM(Q2:Q7)</f>
        <v>22</v>
      </c>
      <c r="R8" s="37">
        <f>SUM(R2:R7)</f>
        <v>4231</v>
      </c>
      <c r="S8" s="38">
        <f>SUM(R8/Q8)</f>
        <v>192.31818181818181</v>
      </c>
      <c r="T8" s="37">
        <f>SUM(T2:T7)</f>
        <v>30</v>
      </c>
      <c r="U8" s="37">
        <f>SUM(U2:U7)</f>
        <v>20</v>
      </c>
      <c r="V8" s="3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31"/>
    <protectedRange algorithmName="SHA-512" hashValue="ON39YdpmFHfN9f47KpiRvqrKx0V9+erV1CNkpWzYhW/Qyc6aT8rEyCrvauWSYGZK2ia3o7vd3akF07acHAFpOA==" saltValue="yVW9XmDwTqEnmpSGai0KYg==" spinCount="100000" sqref="D4" name="Range1_1_31"/>
    <protectedRange algorithmName="SHA-512" hashValue="ON39YdpmFHfN9f47KpiRvqrKx0V9+erV1CNkpWzYhW/Qyc6aT8rEyCrvauWSYGZK2ia3o7vd3akF07acHAFpOA==" saltValue="yVW9XmDwTqEnmpSGai0KYg==" spinCount="100000" sqref="E4:P4 T4" name="Range1_3_5_30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E5:P5 T5" name="Range1_3_5_4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E6:P6 T6" name="Range1_3_5_9"/>
  </protectedRanges>
  <conditionalFormatting sqref="E5">
    <cfRule type="top10" dxfId="2060" priority="14" rank="1"/>
  </conditionalFormatting>
  <conditionalFormatting sqref="G5">
    <cfRule type="top10" dxfId="2059" priority="13" rank="1"/>
  </conditionalFormatting>
  <conditionalFormatting sqref="E5:P5">
    <cfRule type="cellIs" dxfId="2058" priority="12" operator="greaterThanOrEqual">
      <formula>200</formula>
    </cfRule>
  </conditionalFormatting>
  <conditionalFormatting sqref="I5">
    <cfRule type="top10" dxfId="2057" priority="11" rank="1"/>
  </conditionalFormatting>
  <conditionalFormatting sqref="K5">
    <cfRule type="top10" dxfId="2056" priority="10" rank="1"/>
  </conditionalFormatting>
  <conditionalFormatting sqref="M5">
    <cfRule type="top10" dxfId="2055" priority="9" rank="1"/>
  </conditionalFormatting>
  <conditionalFormatting sqref="O5">
    <cfRule type="top10" dxfId="2054" priority="8" rank="1"/>
  </conditionalFormatting>
  <conditionalFormatting sqref="E6">
    <cfRule type="top10" dxfId="2053" priority="7" rank="1"/>
  </conditionalFormatting>
  <conditionalFormatting sqref="G6">
    <cfRule type="top10" dxfId="2052" priority="6" rank="1"/>
  </conditionalFormatting>
  <conditionalFormatting sqref="E6:P6">
    <cfRule type="cellIs" dxfId="2051" priority="5" operator="greaterThanOrEqual">
      <formula>200</formula>
    </cfRule>
  </conditionalFormatting>
  <conditionalFormatting sqref="I6">
    <cfRule type="top10" dxfId="2050" priority="4" rank="1"/>
  </conditionalFormatting>
  <conditionalFormatting sqref="K6">
    <cfRule type="top10" dxfId="2049" priority="3" rank="1"/>
  </conditionalFormatting>
  <conditionalFormatting sqref="M6">
    <cfRule type="top10" dxfId="2048" priority="2" rank="1"/>
  </conditionalFormatting>
  <conditionalFormatting sqref="O6">
    <cfRule type="top10" dxfId="2047" priority="1" rank="1"/>
  </conditionalFormatting>
  <hyperlinks>
    <hyperlink ref="X1" location="'Kentucky 2025'!A1" display="Return to Rankings" xr:uid="{4FDE4908-AEAC-49AE-9062-179275FB4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0B0F85-CF7E-4750-8E7B-FC8A4A9C3908}">
          <x14:formula1>
            <xm:f>'C:\Users\jmfg1\Downloads\[ABRA Club Tournament 10252025 Mt. Sterling Ky. 40353.xlsm]DATA'!#REF!</xm:f>
          </x14:formula1>
          <xm:sqref>B6</xm:sqref>
        </x14:dataValidation>
        <x14:dataValidation type="list" allowBlank="1" showInputMessage="1" showErrorMessage="1" xr:uid="{C2237AB0-BA7D-479B-A143-F221016093DF}">
          <x14:formula1>
            <xm:f>'C:\Users\jmfg1\Downloads\[ABRA Club Tournament 10252025 Mt. Sterling Ky. 40353.xlsm]DATA'!#REF!</xm:f>
          </x14:formula1>
          <xm:sqref>D6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CED0-0CED-4309-B445-ABEA8FD0DC5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177</v>
      </c>
      <c r="C2" s="3">
        <v>45879</v>
      </c>
      <c r="D2" s="4" t="s">
        <v>40</v>
      </c>
      <c r="E2" s="5">
        <v>186</v>
      </c>
      <c r="F2" s="22"/>
      <c r="G2" s="24">
        <v>194</v>
      </c>
      <c r="H2" s="22">
        <v>2</v>
      </c>
      <c r="I2" s="5">
        <v>196</v>
      </c>
      <c r="J2" s="22">
        <v>2</v>
      </c>
      <c r="K2" s="5">
        <v>186</v>
      </c>
      <c r="L2" s="22"/>
      <c r="M2" s="5">
        <v>186</v>
      </c>
      <c r="N2" s="22"/>
      <c r="O2" s="5">
        <v>187</v>
      </c>
      <c r="P2" s="22"/>
      <c r="Q2" s="6">
        <v>6</v>
      </c>
      <c r="R2" s="6">
        <v>1135</v>
      </c>
      <c r="S2" s="7">
        <v>189.16666666666666</v>
      </c>
      <c r="T2" s="41">
        <v>4</v>
      </c>
      <c r="U2" s="8">
        <v>8</v>
      </c>
      <c r="V2" s="9">
        <v>197.16666666666666</v>
      </c>
    </row>
    <row r="4" spans="1:24" x14ac:dyDescent="0.3">
      <c r="Q4" s="37">
        <f>SUM(Q2:Q3)</f>
        <v>6</v>
      </c>
      <c r="R4" s="37">
        <f>SUM(R2:R3)</f>
        <v>1135</v>
      </c>
      <c r="S4" s="38">
        <f>SUM(R4/Q4)</f>
        <v>189.16666666666666</v>
      </c>
      <c r="T4" s="37">
        <f>SUM(T2:T3)</f>
        <v>4</v>
      </c>
      <c r="U4" s="37">
        <f>SUM(U2:U3)</f>
        <v>8</v>
      </c>
      <c r="V4" s="39">
        <f>SUM(S4+U4)</f>
        <v>197.16666666666666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48E7107F-B760-4D16-B44B-7F1EFFBB2614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ADACD-8731-4AE2-B25D-98FF8ACBC2E8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97</v>
      </c>
      <c r="C2" s="3">
        <v>45766</v>
      </c>
      <c r="D2" s="4" t="s">
        <v>56</v>
      </c>
      <c r="E2" s="5">
        <v>178</v>
      </c>
      <c r="F2" s="22">
        <v>1</v>
      </c>
      <c r="G2" s="24">
        <v>181</v>
      </c>
      <c r="H2" s="22">
        <v>1</v>
      </c>
      <c r="I2" s="5">
        <v>179</v>
      </c>
      <c r="J2" s="22">
        <v>0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713</v>
      </c>
      <c r="S2" s="7">
        <v>178.25</v>
      </c>
      <c r="T2" s="41">
        <v>2</v>
      </c>
      <c r="U2" s="8">
        <v>6</v>
      </c>
      <c r="V2" s="9">
        <v>184.25</v>
      </c>
    </row>
    <row r="3" spans="1:24" x14ac:dyDescent="0.3">
      <c r="A3" s="1" t="s">
        <v>35</v>
      </c>
      <c r="B3" s="2" t="s">
        <v>97</v>
      </c>
      <c r="C3" s="3">
        <v>45808</v>
      </c>
      <c r="D3" s="4" t="s">
        <v>56</v>
      </c>
      <c r="E3" s="24">
        <v>182</v>
      </c>
      <c r="F3" s="61">
        <v>1</v>
      </c>
      <c r="G3" s="24">
        <v>177</v>
      </c>
      <c r="H3" s="61">
        <v>0</v>
      </c>
      <c r="I3" s="61">
        <v>186</v>
      </c>
      <c r="J3" s="61">
        <v>0</v>
      </c>
      <c r="K3" s="24">
        <v>192</v>
      </c>
      <c r="L3" s="61">
        <v>1</v>
      </c>
      <c r="M3" s="42"/>
      <c r="N3" s="22"/>
      <c r="O3" s="5"/>
      <c r="P3" s="22"/>
      <c r="Q3" s="6">
        <v>4</v>
      </c>
      <c r="R3" s="6">
        <v>737</v>
      </c>
      <c r="S3" s="7">
        <v>184.25</v>
      </c>
      <c r="T3" s="41">
        <v>2</v>
      </c>
      <c r="U3" s="8">
        <v>7</v>
      </c>
      <c r="V3" s="9">
        <v>189.25</v>
      </c>
    </row>
    <row r="4" spans="1:24" x14ac:dyDescent="0.3">
      <c r="A4" s="1" t="s">
        <v>35</v>
      </c>
      <c r="B4" s="2" t="s">
        <v>97</v>
      </c>
      <c r="C4" s="3">
        <v>45829</v>
      </c>
      <c r="D4" s="4" t="s">
        <v>56</v>
      </c>
      <c r="E4" s="24">
        <v>183</v>
      </c>
      <c r="F4" s="22">
        <v>0</v>
      </c>
      <c r="G4" s="24">
        <v>173</v>
      </c>
      <c r="H4" s="22">
        <v>0</v>
      </c>
      <c r="I4" s="5">
        <v>175</v>
      </c>
      <c r="J4" s="22">
        <v>0</v>
      </c>
      <c r="K4" s="42">
        <v>188</v>
      </c>
      <c r="L4" s="22">
        <v>0</v>
      </c>
      <c r="M4" s="42"/>
      <c r="N4" s="22"/>
      <c r="O4" s="5"/>
      <c r="P4" s="22"/>
      <c r="Q4" s="6">
        <v>4</v>
      </c>
      <c r="R4" s="6">
        <v>719</v>
      </c>
      <c r="S4" s="7">
        <v>179.75</v>
      </c>
      <c r="T4" s="41">
        <v>0</v>
      </c>
      <c r="U4" s="8">
        <v>3</v>
      </c>
      <c r="V4" s="9">
        <v>182.75</v>
      </c>
    </row>
    <row r="5" spans="1:24" x14ac:dyDescent="0.3">
      <c r="A5" s="1" t="s">
        <v>35</v>
      </c>
      <c r="B5" s="2" t="s">
        <v>97</v>
      </c>
      <c r="C5" s="3">
        <v>45857</v>
      </c>
      <c r="D5" s="4" t="s">
        <v>56</v>
      </c>
      <c r="E5" s="5">
        <v>183</v>
      </c>
      <c r="F5" s="22">
        <v>2</v>
      </c>
      <c r="G5" s="24">
        <v>188</v>
      </c>
      <c r="H5" s="22">
        <v>0</v>
      </c>
      <c r="I5" s="5">
        <v>182</v>
      </c>
      <c r="J5" s="22">
        <v>0</v>
      </c>
      <c r="K5" s="5">
        <v>191</v>
      </c>
      <c r="L5" s="22">
        <v>1</v>
      </c>
      <c r="M5" s="5">
        <v>186</v>
      </c>
      <c r="N5" s="22">
        <v>2</v>
      </c>
      <c r="O5" s="5">
        <v>181</v>
      </c>
      <c r="P5" s="22">
        <v>0</v>
      </c>
      <c r="Q5" s="6">
        <v>6</v>
      </c>
      <c r="R5" s="6">
        <v>1111</v>
      </c>
      <c r="S5" s="7">
        <v>185.16666666666666</v>
      </c>
      <c r="T5" s="41">
        <v>5</v>
      </c>
      <c r="U5" s="8">
        <v>8</v>
      </c>
      <c r="V5" s="9">
        <v>193.16666666666666</v>
      </c>
    </row>
    <row r="6" spans="1:24" x14ac:dyDescent="0.3">
      <c r="A6" s="1" t="s">
        <v>35</v>
      </c>
      <c r="B6" s="2" t="s">
        <v>97</v>
      </c>
      <c r="C6" s="3">
        <v>45864</v>
      </c>
      <c r="D6" s="4" t="s">
        <v>56</v>
      </c>
      <c r="E6" s="5">
        <v>188</v>
      </c>
      <c r="F6" s="22">
        <v>3</v>
      </c>
      <c r="G6" s="24">
        <v>181</v>
      </c>
      <c r="H6" s="22">
        <v>1</v>
      </c>
      <c r="I6" s="5">
        <v>185</v>
      </c>
      <c r="J6" s="22">
        <v>0</v>
      </c>
      <c r="K6" s="5">
        <v>183</v>
      </c>
      <c r="L6" s="22">
        <v>0</v>
      </c>
      <c r="M6" s="5"/>
      <c r="N6" s="22"/>
      <c r="O6" s="5"/>
      <c r="P6" s="22"/>
      <c r="Q6" s="6">
        <v>4</v>
      </c>
      <c r="R6" s="6">
        <v>737</v>
      </c>
      <c r="S6" s="7">
        <v>184.25</v>
      </c>
      <c r="T6" s="41">
        <v>4</v>
      </c>
      <c r="U6" s="8">
        <v>2</v>
      </c>
      <c r="V6" s="9">
        <v>186.25</v>
      </c>
    </row>
    <row r="7" spans="1:24" x14ac:dyDescent="0.3">
      <c r="A7" s="1" t="s">
        <v>35</v>
      </c>
      <c r="B7" s="2" t="s">
        <v>97</v>
      </c>
      <c r="C7" s="3">
        <v>45878</v>
      </c>
      <c r="D7" s="4" t="s">
        <v>56</v>
      </c>
      <c r="E7" s="24">
        <v>185</v>
      </c>
      <c r="F7" s="22">
        <v>1</v>
      </c>
      <c r="G7" s="24">
        <v>182</v>
      </c>
      <c r="H7" s="22">
        <v>0</v>
      </c>
      <c r="I7" s="5">
        <v>184</v>
      </c>
      <c r="J7" s="22">
        <v>3</v>
      </c>
      <c r="K7" s="42">
        <v>180</v>
      </c>
      <c r="L7" s="22">
        <v>1</v>
      </c>
      <c r="M7" s="42"/>
      <c r="N7" s="22"/>
      <c r="O7" s="5"/>
      <c r="P7" s="22"/>
      <c r="Q7" s="6">
        <v>4</v>
      </c>
      <c r="R7" s="6">
        <v>731</v>
      </c>
      <c r="S7" s="7">
        <v>182.75</v>
      </c>
      <c r="T7" s="41">
        <v>5</v>
      </c>
      <c r="U7" s="8">
        <v>11</v>
      </c>
      <c r="V7" s="9">
        <v>193.75</v>
      </c>
    </row>
    <row r="8" spans="1:24" x14ac:dyDescent="0.3">
      <c r="A8" s="1" t="s">
        <v>35</v>
      </c>
      <c r="B8" s="2" t="s">
        <v>97</v>
      </c>
      <c r="C8" s="3">
        <v>45879</v>
      </c>
      <c r="D8" s="4" t="s">
        <v>40</v>
      </c>
      <c r="E8" s="5">
        <v>187</v>
      </c>
      <c r="F8" s="22">
        <v>1</v>
      </c>
      <c r="G8" s="24">
        <v>184</v>
      </c>
      <c r="H8" s="22">
        <v>1</v>
      </c>
      <c r="I8" s="5">
        <v>189</v>
      </c>
      <c r="J8" s="22">
        <v>2</v>
      </c>
      <c r="K8" s="5">
        <v>185</v>
      </c>
      <c r="L8" s="22"/>
      <c r="M8" s="5">
        <v>189</v>
      </c>
      <c r="N8" s="22">
        <v>1</v>
      </c>
      <c r="O8" s="5">
        <v>185</v>
      </c>
      <c r="P8" s="22"/>
      <c r="Q8" s="6">
        <v>6</v>
      </c>
      <c r="R8" s="6">
        <v>1119</v>
      </c>
      <c r="S8" s="7">
        <v>186.5</v>
      </c>
      <c r="T8" s="41">
        <v>5</v>
      </c>
      <c r="U8" s="8">
        <v>4</v>
      </c>
      <c r="V8" s="9">
        <v>190.5</v>
      </c>
    </row>
    <row r="9" spans="1:24" x14ac:dyDescent="0.3">
      <c r="A9" s="1" t="s">
        <v>35</v>
      </c>
      <c r="B9" s="2" t="s">
        <v>97</v>
      </c>
      <c r="C9" s="3">
        <v>45885</v>
      </c>
      <c r="D9" s="4" t="s">
        <v>56</v>
      </c>
      <c r="E9" s="24">
        <v>182</v>
      </c>
      <c r="F9" s="22">
        <v>0</v>
      </c>
      <c r="G9" s="24">
        <v>191</v>
      </c>
      <c r="H9" s="22">
        <v>2</v>
      </c>
      <c r="I9" s="5">
        <v>187</v>
      </c>
      <c r="J9" s="22">
        <v>2</v>
      </c>
      <c r="K9" s="42">
        <v>188</v>
      </c>
      <c r="L9" s="22">
        <v>0</v>
      </c>
      <c r="M9" s="42"/>
      <c r="N9" s="22"/>
      <c r="O9" s="5"/>
      <c r="P9" s="22"/>
      <c r="Q9" s="6">
        <v>4</v>
      </c>
      <c r="R9" s="6">
        <v>748</v>
      </c>
      <c r="S9" s="7">
        <v>187</v>
      </c>
      <c r="T9" s="41">
        <v>4</v>
      </c>
      <c r="U9" s="8">
        <v>3</v>
      </c>
      <c r="V9" s="9">
        <v>190</v>
      </c>
    </row>
    <row r="10" spans="1:24" x14ac:dyDescent="0.3">
      <c r="A10" s="1" t="s">
        <v>35</v>
      </c>
      <c r="B10" s="2" t="s">
        <v>97</v>
      </c>
      <c r="C10" s="3">
        <v>45907</v>
      </c>
      <c r="D10" s="4" t="s">
        <v>40</v>
      </c>
      <c r="E10" s="5">
        <v>180</v>
      </c>
      <c r="F10" s="22"/>
      <c r="G10" s="24">
        <v>191</v>
      </c>
      <c r="H10" s="22">
        <v>2</v>
      </c>
      <c r="I10" s="5">
        <v>186</v>
      </c>
      <c r="J10" s="22"/>
      <c r="K10" s="5">
        <v>188</v>
      </c>
      <c r="L10" s="22">
        <v>3</v>
      </c>
      <c r="M10" s="5">
        <v>176</v>
      </c>
      <c r="N10" s="22"/>
      <c r="O10" s="5">
        <v>183</v>
      </c>
      <c r="P10" s="22">
        <v>1</v>
      </c>
      <c r="Q10" s="6">
        <v>6</v>
      </c>
      <c r="R10" s="6">
        <v>1104</v>
      </c>
      <c r="S10" s="7">
        <v>184</v>
      </c>
      <c r="T10" s="41">
        <v>6</v>
      </c>
      <c r="U10" s="8">
        <v>4</v>
      </c>
      <c r="V10" s="9">
        <v>188</v>
      </c>
    </row>
    <row r="12" spans="1:24" x14ac:dyDescent="0.3">
      <c r="Q12" s="37">
        <f>SUM(Q2:Q11)</f>
        <v>42</v>
      </c>
      <c r="R12" s="37">
        <f>SUM(R2:R11)</f>
        <v>7719</v>
      </c>
      <c r="S12" s="38">
        <f>SUM(R12/Q12)</f>
        <v>183.78571428571428</v>
      </c>
      <c r="T12" s="37">
        <f>SUM(T2:T11)</f>
        <v>33</v>
      </c>
      <c r="U12" s="37">
        <f>SUM(U2:U11)</f>
        <v>48</v>
      </c>
      <c r="V12" s="39">
        <f>SUM(S12+U12)</f>
        <v>231.78571428571428</v>
      </c>
    </row>
    <row r="15" spans="1:24" x14ac:dyDescent="0.3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3">
      <c r="A16" s="1" t="s">
        <v>11</v>
      </c>
      <c r="B16" s="2" t="s">
        <v>97</v>
      </c>
      <c r="C16" s="3">
        <v>45907</v>
      </c>
      <c r="D16" s="4" t="s">
        <v>40</v>
      </c>
      <c r="E16" s="5">
        <v>194</v>
      </c>
      <c r="F16" s="22">
        <v>2</v>
      </c>
      <c r="G16" s="24">
        <v>191</v>
      </c>
      <c r="H16" s="22">
        <v>1</v>
      </c>
      <c r="I16" s="5">
        <v>185</v>
      </c>
      <c r="J16" s="22">
        <v>1</v>
      </c>
      <c r="K16" s="5">
        <v>180</v>
      </c>
      <c r="L16" s="22"/>
      <c r="M16" s="5">
        <v>182</v>
      </c>
      <c r="N16" s="22">
        <v>1</v>
      </c>
      <c r="O16" s="5">
        <v>188</v>
      </c>
      <c r="P16" s="22">
        <v>2</v>
      </c>
      <c r="Q16" s="6">
        <v>6</v>
      </c>
      <c r="R16" s="6">
        <v>1120</v>
      </c>
      <c r="S16" s="7">
        <v>186.66666666666666</v>
      </c>
      <c r="T16" s="41">
        <v>7</v>
      </c>
      <c r="U16" s="8">
        <v>4</v>
      </c>
      <c r="V16" s="9">
        <v>190.66666666666666</v>
      </c>
    </row>
    <row r="17" spans="1:22" x14ac:dyDescent="0.3">
      <c r="A17" s="1" t="s">
        <v>11</v>
      </c>
      <c r="B17" s="2" t="s">
        <v>97</v>
      </c>
      <c r="C17" s="3">
        <v>45920</v>
      </c>
      <c r="D17" s="4" t="s">
        <v>56</v>
      </c>
      <c r="E17" s="24">
        <v>194</v>
      </c>
      <c r="F17" s="61">
        <v>2</v>
      </c>
      <c r="G17" s="24">
        <v>187</v>
      </c>
      <c r="H17" s="61">
        <v>0</v>
      </c>
      <c r="I17" s="61">
        <v>192</v>
      </c>
      <c r="J17" s="61">
        <v>2</v>
      </c>
      <c r="K17" s="24">
        <v>194</v>
      </c>
      <c r="L17" s="61">
        <v>2</v>
      </c>
      <c r="M17" s="42"/>
      <c r="N17" s="22"/>
      <c r="O17" s="5"/>
      <c r="P17" s="22"/>
      <c r="Q17" s="6">
        <v>4</v>
      </c>
      <c r="R17" s="6">
        <v>767</v>
      </c>
      <c r="S17" s="7">
        <v>191.75</v>
      </c>
      <c r="T17" s="41">
        <v>6</v>
      </c>
      <c r="U17" s="8">
        <v>2</v>
      </c>
      <c r="V17" s="9">
        <v>193.75</v>
      </c>
    </row>
    <row r="18" spans="1:22" x14ac:dyDescent="0.3">
      <c r="A18" s="1" t="s">
        <v>11</v>
      </c>
      <c r="B18" s="2" t="s">
        <v>97</v>
      </c>
      <c r="C18" s="3">
        <v>45948</v>
      </c>
      <c r="D18" s="4" t="s">
        <v>56</v>
      </c>
      <c r="E18" s="24">
        <v>195</v>
      </c>
      <c r="F18" s="61">
        <v>3</v>
      </c>
      <c r="G18" s="24">
        <v>191</v>
      </c>
      <c r="H18" s="61">
        <v>1</v>
      </c>
      <c r="I18" s="61">
        <v>193</v>
      </c>
      <c r="J18" s="61">
        <v>2</v>
      </c>
      <c r="K18" s="24">
        <v>195</v>
      </c>
      <c r="L18" s="61">
        <v>2</v>
      </c>
      <c r="M18" s="42"/>
      <c r="N18" s="22"/>
      <c r="O18" s="5"/>
      <c r="P18" s="22"/>
      <c r="Q18" s="6">
        <v>4</v>
      </c>
      <c r="R18" s="6">
        <v>774</v>
      </c>
      <c r="S18" s="7">
        <v>193.5</v>
      </c>
      <c r="T18" s="41">
        <v>8</v>
      </c>
      <c r="U18" s="8">
        <v>4</v>
      </c>
      <c r="V18" s="9">
        <v>197.5</v>
      </c>
    </row>
    <row r="19" spans="1:22" x14ac:dyDescent="0.3">
      <c r="A19" s="1" t="s">
        <v>11</v>
      </c>
      <c r="B19" s="2" t="s">
        <v>97</v>
      </c>
      <c r="C19" s="3">
        <v>45955</v>
      </c>
      <c r="D19" s="4" t="s">
        <v>102</v>
      </c>
      <c r="E19" s="24">
        <v>191</v>
      </c>
      <c r="F19" s="22">
        <v>2</v>
      </c>
      <c r="G19" s="24">
        <v>190</v>
      </c>
      <c r="H19" s="22">
        <v>2</v>
      </c>
      <c r="I19" s="5">
        <v>181</v>
      </c>
      <c r="J19" s="22">
        <v>0</v>
      </c>
      <c r="K19" s="42">
        <v>191</v>
      </c>
      <c r="L19" s="22">
        <v>0</v>
      </c>
      <c r="M19" s="42">
        <v>191</v>
      </c>
      <c r="N19" s="22">
        <v>1</v>
      </c>
      <c r="O19" s="5">
        <v>196.001</v>
      </c>
      <c r="P19" s="22">
        <v>4</v>
      </c>
      <c r="Q19" s="6">
        <v>6</v>
      </c>
      <c r="R19" s="6">
        <v>1140.001</v>
      </c>
      <c r="S19" s="7">
        <v>190.00016666666667</v>
      </c>
      <c r="T19" s="41">
        <v>9</v>
      </c>
      <c r="U19" s="8">
        <v>10</v>
      </c>
      <c r="V19" s="9">
        <v>200.00016666666667</v>
      </c>
    </row>
    <row r="21" spans="1:22" x14ac:dyDescent="0.3">
      <c r="Q21" s="37">
        <f>SUM(Q16:Q20)</f>
        <v>20</v>
      </c>
      <c r="R21" s="37">
        <f>SUM(R16:R20)</f>
        <v>3801.0010000000002</v>
      </c>
      <c r="S21" s="38">
        <f>SUM(R21/Q21)</f>
        <v>190.05005</v>
      </c>
      <c r="T21" s="37">
        <f>SUM(T16:T20)</f>
        <v>30</v>
      </c>
      <c r="U21" s="37">
        <f>SUM(U16:U20)</f>
        <v>20</v>
      </c>
      <c r="V21" s="39">
        <f>SUM(S21+U21)</f>
        <v>210.05005</v>
      </c>
    </row>
  </sheetData>
  <protectedRanges>
    <protectedRange algorithmName="SHA-512" hashValue="ON39YdpmFHfN9f47KpiRvqrKx0V9+erV1CNkpWzYhW/Qyc6aT8rEyCrvauWSYGZK2ia3o7vd3akF07acHAFpOA==" saltValue="yVW9XmDwTqEnmpSGai0KYg==" spinCount="100000" sqref="B1 B15" name="Range1_2_1_1"/>
    <protectedRange sqref="E10:P10 B10:C10" name="Range1_10_2"/>
    <protectedRange sqref="D10" name="Range1_1_7_2"/>
    <protectedRange sqref="T10" name="Range1_3_5_6_1"/>
    <protectedRange sqref="E16 B16:C16 H16:L16 N16:O16" name="Range1_9_2"/>
    <protectedRange sqref="D16" name="Range1_1_6_1"/>
    <protectedRange sqref="G16 M16" name="Range1_33_1_8"/>
    <protectedRange sqref="T16" name="Range1_3_5_5_1"/>
    <protectedRange algorithmName="SHA-512" hashValue="ON39YdpmFHfN9f47KpiRvqrKx0V9+erV1CNkpWzYhW/Qyc6aT8rEyCrvauWSYGZK2ia3o7vd3akF07acHAFpOA==" saltValue="yVW9XmDwTqEnmpSGai0KYg==" spinCount="100000" sqref="B17:C17" name="Range1_13"/>
    <protectedRange algorithmName="SHA-512" hashValue="ON39YdpmFHfN9f47KpiRvqrKx0V9+erV1CNkpWzYhW/Qyc6aT8rEyCrvauWSYGZK2ia3o7vd3akF07acHAFpOA==" saltValue="yVW9XmDwTqEnmpSGai0KYg==" spinCount="100000" sqref="D17" name="Range1_1_4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7" name="Range1_3_5_4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4_1"/>
    <protectedRange algorithmName="SHA-512" hashValue="ON39YdpmFHfN9f47KpiRvqrKx0V9+erV1CNkpWzYhW/Qyc6aT8rEyCrvauWSYGZK2ia3o7vd3akF07acHAFpOA==" saltValue="yVW9XmDwTqEnmpSGai0KYg==" spinCount="100000" sqref="T18" name="Range1_3_5_4_1"/>
    <protectedRange algorithmName="SHA-512" hashValue="ON39YdpmFHfN9f47KpiRvqrKx0V9+erV1CNkpWzYhW/Qyc6aT8rEyCrvauWSYGZK2ia3o7vd3akF07acHAFpOA==" saltValue="yVW9XmDwTqEnmpSGai0KYg==" spinCount="100000" sqref="B19:C19" name="Range1_15"/>
    <protectedRange algorithmName="SHA-512" hashValue="ON39YdpmFHfN9f47KpiRvqrKx0V9+erV1CNkpWzYhW/Qyc6aT8rEyCrvauWSYGZK2ia3o7vd3akF07acHAFpOA==" saltValue="yVW9XmDwTqEnmpSGai0KYg==" spinCount="100000" sqref="D19" name="Range1_1_9"/>
    <protectedRange algorithmName="SHA-512" hashValue="ON39YdpmFHfN9f47KpiRvqrKx0V9+erV1CNkpWzYhW/Qyc6aT8rEyCrvauWSYGZK2ia3o7vd3akF07acHAFpOA==" saltValue="yVW9XmDwTqEnmpSGai0KYg==" spinCount="100000" sqref="E19 H19:L19 N19" name="Range1_1_2_19_1_3"/>
    <protectedRange algorithmName="SHA-512" hashValue="ON39YdpmFHfN9f47KpiRvqrKx0V9+erV1CNkpWzYhW/Qyc6aT8rEyCrvauWSYGZK2ia3o7vd3akF07acHAFpOA==" saltValue="yVW9XmDwTqEnmpSGai0KYg==" spinCount="100000" sqref="T19" name="Range1_3_5_10"/>
  </protectedRanges>
  <conditionalFormatting sqref="E10">
    <cfRule type="top10" dxfId="1152" priority="35" rank="1"/>
  </conditionalFormatting>
  <conditionalFormatting sqref="G10">
    <cfRule type="top10" dxfId="1151" priority="34" rank="1"/>
  </conditionalFormatting>
  <conditionalFormatting sqref="I10">
    <cfRule type="top10" dxfId="1150" priority="33" rank="1"/>
  </conditionalFormatting>
  <conditionalFormatting sqref="K10">
    <cfRule type="top10" dxfId="1149" priority="32" rank="1"/>
  </conditionalFormatting>
  <conditionalFormatting sqref="M10">
    <cfRule type="top10" dxfId="1148" priority="31" rank="1"/>
  </conditionalFormatting>
  <conditionalFormatting sqref="O10">
    <cfRule type="top10" dxfId="1147" priority="30" rank="1"/>
  </conditionalFormatting>
  <conditionalFormatting sqref="E10:P10">
    <cfRule type="cellIs" dxfId="1146" priority="29" operator="greaterThanOrEqual">
      <formula>200</formula>
    </cfRule>
  </conditionalFormatting>
  <conditionalFormatting sqref="E16">
    <cfRule type="top10" dxfId="1145" priority="28" rank="1"/>
  </conditionalFormatting>
  <conditionalFormatting sqref="G16">
    <cfRule type="top10" dxfId="1144" priority="27" rank="1"/>
  </conditionalFormatting>
  <conditionalFormatting sqref="I16">
    <cfRule type="top10" dxfId="1143" priority="26" rank="1"/>
  </conditionalFormatting>
  <conditionalFormatting sqref="K16">
    <cfRule type="top10" dxfId="1142" priority="25" rank="1"/>
  </conditionalFormatting>
  <conditionalFormatting sqref="M16">
    <cfRule type="top10" dxfId="1141" priority="24" rank="1"/>
  </conditionalFormatting>
  <conditionalFormatting sqref="O16">
    <cfRule type="top10" dxfId="1140" priority="23" rank="1"/>
  </conditionalFormatting>
  <conditionalFormatting sqref="E16:P16">
    <cfRule type="cellIs" dxfId="1139" priority="22" operator="greaterThanOrEqual">
      <formula>200</formula>
    </cfRule>
  </conditionalFormatting>
  <conditionalFormatting sqref="E17:P17">
    <cfRule type="cellIs" dxfId="1138" priority="15" operator="greaterThanOrEqual">
      <formula>200</formula>
    </cfRule>
  </conditionalFormatting>
  <conditionalFormatting sqref="E17">
    <cfRule type="top10" dxfId="1137" priority="16" rank="1"/>
  </conditionalFormatting>
  <conditionalFormatting sqref="G17">
    <cfRule type="top10" dxfId="1136" priority="17" rank="1"/>
  </conditionalFormatting>
  <conditionalFormatting sqref="I17">
    <cfRule type="top10" dxfId="1135" priority="18" rank="1"/>
  </conditionalFormatting>
  <conditionalFormatting sqref="K17">
    <cfRule type="top10" dxfId="1134" priority="19" rank="1"/>
  </conditionalFormatting>
  <conditionalFormatting sqref="M17">
    <cfRule type="top10" dxfId="1133" priority="20" rank="1"/>
  </conditionalFormatting>
  <conditionalFormatting sqref="O17">
    <cfRule type="top10" dxfId="1132" priority="21" rank="1"/>
  </conditionalFormatting>
  <conditionalFormatting sqref="E18:P18">
    <cfRule type="cellIs" dxfId="1131" priority="8" operator="greaterThanOrEqual">
      <formula>200</formula>
    </cfRule>
  </conditionalFormatting>
  <conditionalFormatting sqref="E18">
    <cfRule type="top10" dxfId="1130" priority="9" rank="1"/>
  </conditionalFormatting>
  <conditionalFormatting sqref="G18">
    <cfRule type="top10" dxfId="1129" priority="10" rank="1"/>
  </conditionalFormatting>
  <conditionalFormatting sqref="I18">
    <cfRule type="top10" dxfId="1128" priority="11" rank="1"/>
  </conditionalFormatting>
  <conditionalFormatting sqref="K18">
    <cfRule type="top10" dxfId="1127" priority="12" rank="1"/>
  </conditionalFormatting>
  <conditionalFormatting sqref="M18">
    <cfRule type="top10" dxfId="1126" priority="13" rank="1"/>
  </conditionalFormatting>
  <conditionalFormatting sqref="O18">
    <cfRule type="top10" dxfId="1125" priority="14" rank="1"/>
  </conditionalFormatting>
  <conditionalFormatting sqref="E19">
    <cfRule type="top10" dxfId="1124" priority="7" rank="1"/>
  </conditionalFormatting>
  <conditionalFormatting sqref="G19">
    <cfRule type="top10" dxfId="1123" priority="6" rank="1"/>
  </conditionalFormatting>
  <conditionalFormatting sqref="I19">
    <cfRule type="top10" dxfId="1122" priority="5" rank="1"/>
  </conditionalFormatting>
  <conditionalFormatting sqref="K19">
    <cfRule type="top10" dxfId="1121" priority="4" rank="1"/>
  </conditionalFormatting>
  <conditionalFormatting sqref="M19">
    <cfRule type="top10" dxfId="1120" priority="3" rank="1"/>
  </conditionalFormatting>
  <conditionalFormatting sqref="O19">
    <cfRule type="top10" dxfId="1119" priority="2" rank="1"/>
  </conditionalFormatting>
  <conditionalFormatting sqref="E19:P19">
    <cfRule type="cellIs" dxfId="1118" priority="1" operator="greaterThanOrEqual">
      <formula>200</formula>
    </cfRule>
  </conditionalFormatting>
  <hyperlinks>
    <hyperlink ref="X1" location="'Kentucky 2025'!A1" display="Return to Rankings" xr:uid="{77B4294A-2C71-4E16-BD88-F3DD5F7B23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344A8-0F88-496C-BD25-58E47FAFDF3C}">
          <x14:formula1>
            <xm:f>'C:\Users\jmfg1\Downloads\[ABRA Club Tournament 10252025 Mt. Sterling Ky. 40353.xlsm]DATA'!#REF!</xm:f>
          </x14:formula1>
          <xm:sqref>B19</xm:sqref>
        </x14:dataValidation>
        <x14:dataValidation type="list" allowBlank="1" showInputMessage="1" showErrorMessage="1" xr:uid="{A4E9801C-F6BE-4F4E-9FD8-CCA33FF1BD38}">
          <x14:formula1>
            <xm:f>'C:\Users\jmfg1\Downloads\[ABRA Club Tournament 10252025 Mt. Sterling Ky. 40353.xlsm]DATA'!#REF!</xm:f>
          </x14:formula1>
          <xm:sqref>D19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0DEE-6FB1-4F9F-8A6B-F320B4A572D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180</v>
      </c>
      <c r="C2" s="3">
        <v>45879</v>
      </c>
      <c r="D2" s="4" t="s">
        <v>40</v>
      </c>
      <c r="E2" s="24">
        <v>184</v>
      </c>
      <c r="F2" s="22"/>
      <c r="G2" s="24">
        <v>183</v>
      </c>
      <c r="H2" s="22"/>
      <c r="I2" s="5">
        <v>188</v>
      </c>
      <c r="J2" s="22">
        <v>1</v>
      </c>
      <c r="K2" s="24">
        <v>187</v>
      </c>
      <c r="L2" s="22"/>
      <c r="M2" s="42">
        <v>184</v>
      </c>
      <c r="N2" s="22">
        <v>2</v>
      </c>
      <c r="O2" s="5">
        <v>183</v>
      </c>
      <c r="P2" s="22"/>
      <c r="Q2" s="6">
        <v>6</v>
      </c>
      <c r="R2" s="6">
        <v>1109</v>
      </c>
      <c r="S2" s="7">
        <v>184.83333333333334</v>
      </c>
      <c r="T2" s="41">
        <v>3</v>
      </c>
      <c r="U2" s="8">
        <v>4</v>
      </c>
      <c r="V2" s="9">
        <v>188.83333333333334</v>
      </c>
    </row>
    <row r="4" spans="1:24" x14ac:dyDescent="0.3">
      <c r="Q4" s="37">
        <f>SUM(Q2:Q3)</f>
        <v>6</v>
      </c>
      <c r="R4" s="37">
        <f>SUM(R2:R3)</f>
        <v>1109</v>
      </c>
      <c r="S4" s="38">
        <f>SUM(R4/Q4)</f>
        <v>184.83333333333334</v>
      </c>
      <c r="T4" s="37">
        <f>SUM(T2:T3)</f>
        <v>3</v>
      </c>
      <c r="U4" s="37">
        <f>SUM(U2:U3)</f>
        <v>4</v>
      </c>
      <c r="V4" s="39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3F9C7EB-CA1B-4166-8254-8DEAC880C7A4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F372-DF92-47E2-ACCE-7A5A0C280EFD}">
  <dimension ref="A1:X58"/>
  <sheetViews>
    <sheetView topLeftCell="A31" workbookViewId="0">
      <selection activeCell="A46" sqref="A46:V4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48</v>
      </c>
      <c r="C2" s="3">
        <v>45700</v>
      </c>
      <c r="D2" s="4" t="s">
        <v>40</v>
      </c>
      <c r="E2" s="24">
        <v>194</v>
      </c>
      <c r="F2" s="22">
        <v>1</v>
      </c>
      <c r="G2" s="24">
        <v>189</v>
      </c>
      <c r="H2" s="22"/>
      <c r="I2" s="5">
        <v>188</v>
      </c>
      <c r="J2" s="22"/>
      <c r="K2" s="42">
        <v>191</v>
      </c>
      <c r="L2" s="22">
        <v>1</v>
      </c>
      <c r="M2" s="42"/>
      <c r="N2" s="22"/>
      <c r="O2" s="5"/>
      <c r="P2" s="22"/>
      <c r="Q2" s="6">
        <v>4</v>
      </c>
      <c r="R2" s="6">
        <v>762</v>
      </c>
      <c r="S2" s="7">
        <v>190.5</v>
      </c>
      <c r="T2" s="41">
        <v>2</v>
      </c>
      <c r="U2" s="8">
        <v>5</v>
      </c>
      <c r="V2" s="9">
        <v>195.5</v>
      </c>
    </row>
    <row r="3" spans="1:24" x14ac:dyDescent="0.3">
      <c r="A3" s="1" t="s">
        <v>11</v>
      </c>
      <c r="B3" s="2" t="s">
        <v>48</v>
      </c>
      <c r="C3" s="3">
        <v>45721</v>
      </c>
      <c r="D3" s="4" t="s">
        <v>40</v>
      </c>
      <c r="E3" s="24">
        <v>191</v>
      </c>
      <c r="F3" s="22">
        <v>2</v>
      </c>
      <c r="G3" s="24">
        <v>184</v>
      </c>
      <c r="H3" s="22">
        <v>1</v>
      </c>
      <c r="I3" s="5">
        <v>178</v>
      </c>
      <c r="J3" s="22"/>
      <c r="K3" s="42">
        <v>187</v>
      </c>
      <c r="L3" s="22"/>
      <c r="M3" s="42"/>
      <c r="N3" s="22"/>
      <c r="O3" s="5"/>
      <c r="P3" s="22"/>
      <c r="Q3" s="6">
        <v>4</v>
      </c>
      <c r="R3" s="6">
        <v>740</v>
      </c>
      <c r="S3" s="7">
        <v>185</v>
      </c>
      <c r="T3" s="41">
        <v>3</v>
      </c>
      <c r="U3" s="8">
        <v>6</v>
      </c>
      <c r="V3" s="9">
        <v>191</v>
      </c>
    </row>
    <row r="4" spans="1:24" x14ac:dyDescent="0.3">
      <c r="A4" s="1" t="s">
        <v>11</v>
      </c>
      <c r="B4" s="2" t="s">
        <v>62</v>
      </c>
      <c r="C4" s="3">
        <v>45728</v>
      </c>
      <c r="D4" s="4" t="s">
        <v>40</v>
      </c>
      <c r="E4" s="24">
        <v>184</v>
      </c>
      <c r="F4" s="22">
        <v>1</v>
      </c>
      <c r="G4" s="24">
        <v>187</v>
      </c>
      <c r="H4" s="22">
        <v>1</v>
      </c>
      <c r="I4" s="5">
        <v>189</v>
      </c>
      <c r="J4" s="22">
        <v>1</v>
      </c>
      <c r="K4" s="42">
        <v>197</v>
      </c>
      <c r="L4" s="22">
        <v>4</v>
      </c>
      <c r="M4" s="42"/>
      <c r="N4" s="22"/>
      <c r="O4" s="5"/>
      <c r="P4" s="22"/>
      <c r="Q4" s="6">
        <v>4</v>
      </c>
      <c r="R4" s="6">
        <v>757</v>
      </c>
      <c r="S4" s="7">
        <v>189.25</v>
      </c>
      <c r="T4" s="41">
        <v>7</v>
      </c>
      <c r="U4" s="8">
        <v>8</v>
      </c>
      <c r="V4" s="9">
        <v>197.25</v>
      </c>
    </row>
    <row r="5" spans="1:24" x14ac:dyDescent="0.3">
      <c r="A5" s="1" t="s">
        <v>11</v>
      </c>
      <c r="B5" s="2" t="s">
        <v>48</v>
      </c>
      <c r="C5" s="3">
        <v>45735</v>
      </c>
      <c r="D5" s="4" t="s">
        <v>40</v>
      </c>
      <c r="E5" s="5">
        <v>187</v>
      </c>
      <c r="F5" s="22"/>
      <c r="G5" s="24">
        <v>191</v>
      </c>
      <c r="H5" s="22">
        <v>1</v>
      </c>
      <c r="I5" s="5">
        <v>181</v>
      </c>
      <c r="J5" s="22"/>
      <c r="K5" s="5">
        <v>185</v>
      </c>
      <c r="L5" s="22"/>
      <c r="M5" s="5"/>
      <c r="N5" s="22"/>
      <c r="O5" s="5"/>
      <c r="P5" s="22"/>
      <c r="Q5" s="6">
        <v>4</v>
      </c>
      <c r="R5" s="6">
        <v>744</v>
      </c>
      <c r="S5" s="7">
        <v>186</v>
      </c>
      <c r="T5" s="41">
        <v>1</v>
      </c>
      <c r="U5" s="8">
        <v>11</v>
      </c>
      <c r="V5" s="9">
        <v>197</v>
      </c>
    </row>
    <row r="6" spans="1:24" x14ac:dyDescent="0.3">
      <c r="A6" s="1" t="s">
        <v>11</v>
      </c>
      <c r="B6" s="2" t="s">
        <v>48</v>
      </c>
      <c r="C6" s="3">
        <v>45742</v>
      </c>
      <c r="D6" s="4" t="s">
        <v>70</v>
      </c>
      <c r="E6" s="24">
        <v>197</v>
      </c>
      <c r="F6" s="22">
        <v>3</v>
      </c>
      <c r="G6" s="24">
        <v>187</v>
      </c>
      <c r="H6" s="22">
        <v>1</v>
      </c>
      <c r="I6" s="5">
        <v>188</v>
      </c>
      <c r="J6" s="22">
        <v>3</v>
      </c>
      <c r="K6" s="42">
        <v>194</v>
      </c>
      <c r="L6" s="22">
        <v>2</v>
      </c>
      <c r="M6" s="42"/>
      <c r="N6" s="22"/>
      <c r="O6" s="5"/>
      <c r="P6" s="22"/>
      <c r="Q6" s="6">
        <v>4</v>
      </c>
      <c r="R6" s="6">
        <v>766</v>
      </c>
      <c r="S6" s="7">
        <v>191.5</v>
      </c>
      <c r="T6" s="41">
        <v>9</v>
      </c>
      <c r="U6" s="8">
        <v>6</v>
      </c>
      <c r="V6" s="9">
        <v>197.5</v>
      </c>
    </row>
    <row r="7" spans="1:24" x14ac:dyDescent="0.3">
      <c r="A7" s="1" t="s">
        <v>11</v>
      </c>
      <c r="B7" s="2" t="s">
        <v>48</v>
      </c>
      <c r="C7" s="3">
        <v>45749</v>
      </c>
      <c r="D7" s="4" t="s">
        <v>40</v>
      </c>
      <c r="E7" s="24">
        <v>193</v>
      </c>
      <c r="F7" s="22">
        <v>1</v>
      </c>
      <c r="G7" s="24">
        <v>187</v>
      </c>
      <c r="H7" s="22">
        <v>4</v>
      </c>
      <c r="I7" s="5">
        <v>189</v>
      </c>
      <c r="J7" s="22">
        <v>4</v>
      </c>
      <c r="K7" s="42">
        <v>187</v>
      </c>
      <c r="L7" s="22"/>
      <c r="M7" s="42"/>
      <c r="N7" s="22"/>
      <c r="O7" s="5"/>
      <c r="P7" s="22"/>
      <c r="Q7" s="6">
        <v>4</v>
      </c>
      <c r="R7" s="6">
        <v>756</v>
      </c>
      <c r="S7" s="7">
        <v>189</v>
      </c>
      <c r="T7" s="41">
        <v>9</v>
      </c>
      <c r="U7" s="8">
        <v>5</v>
      </c>
      <c r="V7" s="9">
        <v>194</v>
      </c>
    </row>
    <row r="8" spans="1:24" x14ac:dyDescent="0.3">
      <c r="A8" s="1" t="s">
        <v>11</v>
      </c>
      <c r="B8" s="2" t="s">
        <v>48</v>
      </c>
      <c r="C8" s="3">
        <v>45756</v>
      </c>
      <c r="D8" s="4" t="s">
        <v>40</v>
      </c>
      <c r="E8" s="24">
        <v>183</v>
      </c>
      <c r="F8" s="22">
        <v>1</v>
      </c>
      <c r="G8" s="24">
        <v>190</v>
      </c>
      <c r="H8" s="22"/>
      <c r="I8" s="5">
        <v>197</v>
      </c>
      <c r="J8" s="22">
        <v>3</v>
      </c>
      <c r="K8" s="42">
        <v>196</v>
      </c>
      <c r="L8" s="22">
        <v>4</v>
      </c>
      <c r="M8" s="42"/>
      <c r="N8" s="22"/>
      <c r="O8" s="5"/>
      <c r="P8" s="22"/>
      <c r="Q8" s="6">
        <v>4</v>
      </c>
      <c r="R8" s="6">
        <v>766</v>
      </c>
      <c r="S8" s="7">
        <v>191.5</v>
      </c>
      <c r="T8" s="41">
        <v>8</v>
      </c>
      <c r="U8" s="8">
        <v>5</v>
      </c>
      <c r="V8" s="9">
        <v>196.5</v>
      </c>
    </row>
    <row r="9" spans="1:24" x14ac:dyDescent="0.3">
      <c r="A9" s="1" t="s">
        <v>11</v>
      </c>
      <c r="B9" s="2" t="s">
        <v>48</v>
      </c>
      <c r="C9" s="3">
        <v>45763</v>
      </c>
      <c r="D9" s="4" t="s">
        <v>40</v>
      </c>
      <c r="E9" s="5">
        <v>184</v>
      </c>
      <c r="F9" s="22">
        <v>1</v>
      </c>
      <c r="G9" s="24">
        <v>185</v>
      </c>
      <c r="H9" s="22">
        <v>1</v>
      </c>
      <c r="I9" s="5">
        <v>193</v>
      </c>
      <c r="J9" s="22">
        <v>2</v>
      </c>
      <c r="K9" s="5">
        <v>190</v>
      </c>
      <c r="L9" s="22">
        <v>2</v>
      </c>
      <c r="M9" s="5"/>
      <c r="N9" s="22"/>
      <c r="O9" s="5"/>
      <c r="P9" s="22"/>
      <c r="Q9" s="6">
        <v>4</v>
      </c>
      <c r="R9" s="6">
        <v>752</v>
      </c>
      <c r="S9" s="7">
        <v>188</v>
      </c>
      <c r="T9" s="41">
        <v>6</v>
      </c>
      <c r="U9" s="8">
        <v>4</v>
      </c>
      <c r="V9" s="9">
        <v>192</v>
      </c>
    </row>
    <row r="10" spans="1:24" x14ac:dyDescent="0.3">
      <c r="A10" s="1" t="s">
        <v>11</v>
      </c>
      <c r="B10" s="2" t="s">
        <v>48</v>
      </c>
      <c r="C10" s="3">
        <v>45766</v>
      </c>
      <c r="D10" s="4" t="s">
        <v>56</v>
      </c>
      <c r="E10" s="5">
        <v>191</v>
      </c>
      <c r="F10" s="22">
        <v>1</v>
      </c>
      <c r="G10" s="24">
        <v>181</v>
      </c>
      <c r="H10" s="22">
        <v>1</v>
      </c>
      <c r="I10" s="5">
        <v>186</v>
      </c>
      <c r="J10" s="22">
        <v>0</v>
      </c>
      <c r="K10" s="5">
        <v>178</v>
      </c>
      <c r="L10" s="22">
        <v>0</v>
      </c>
      <c r="M10" s="5"/>
      <c r="N10" s="22"/>
      <c r="O10" s="5"/>
      <c r="P10" s="22"/>
      <c r="Q10" s="6">
        <v>4</v>
      </c>
      <c r="R10" s="6">
        <v>736</v>
      </c>
      <c r="S10" s="7">
        <v>184</v>
      </c>
      <c r="T10" s="41">
        <v>2</v>
      </c>
      <c r="U10" s="8">
        <v>4</v>
      </c>
      <c r="V10" s="9">
        <v>188</v>
      </c>
    </row>
    <row r="11" spans="1:24" x14ac:dyDescent="0.3">
      <c r="A11" s="1" t="s">
        <v>11</v>
      </c>
      <c r="B11" s="2" t="s">
        <v>48</v>
      </c>
      <c r="C11" s="3">
        <v>45770</v>
      </c>
      <c r="D11" s="4" t="s">
        <v>70</v>
      </c>
      <c r="E11" s="24">
        <v>191</v>
      </c>
      <c r="F11" s="22">
        <v>1</v>
      </c>
      <c r="G11" s="24">
        <v>195</v>
      </c>
      <c r="H11" s="22">
        <v>1</v>
      </c>
      <c r="I11" s="5">
        <v>184</v>
      </c>
      <c r="J11" s="22">
        <v>2</v>
      </c>
      <c r="K11" s="42">
        <v>194</v>
      </c>
      <c r="L11" s="22">
        <v>1</v>
      </c>
      <c r="M11" s="42"/>
      <c r="N11" s="22"/>
      <c r="O11" s="5"/>
      <c r="P11" s="22"/>
      <c r="Q11" s="6">
        <v>4</v>
      </c>
      <c r="R11" s="6">
        <v>764</v>
      </c>
      <c r="S11" s="7">
        <v>191</v>
      </c>
      <c r="T11" s="41">
        <v>5</v>
      </c>
      <c r="U11" s="8">
        <v>6</v>
      </c>
      <c r="V11" s="9">
        <v>197</v>
      </c>
    </row>
    <row r="12" spans="1:24" ht="15" customHeight="1" x14ac:dyDescent="0.3">
      <c r="A12" s="1" t="s">
        <v>11</v>
      </c>
      <c r="B12" s="2" t="s">
        <v>62</v>
      </c>
      <c r="C12" s="3">
        <v>45773</v>
      </c>
      <c r="D12" s="4" t="s">
        <v>102</v>
      </c>
      <c r="E12" s="24">
        <v>194</v>
      </c>
      <c r="F12" s="22">
        <v>3</v>
      </c>
      <c r="G12" s="24">
        <v>194</v>
      </c>
      <c r="H12" s="22">
        <v>1</v>
      </c>
      <c r="I12" s="5">
        <v>188</v>
      </c>
      <c r="J12" s="22">
        <v>2</v>
      </c>
      <c r="K12" s="42">
        <v>190</v>
      </c>
      <c r="L12" s="22">
        <v>1</v>
      </c>
      <c r="M12" s="42"/>
      <c r="N12" s="22"/>
      <c r="O12" s="5"/>
      <c r="P12" s="22"/>
      <c r="Q12" s="6">
        <v>4</v>
      </c>
      <c r="R12" s="6">
        <v>766</v>
      </c>
      <c r="S12" s="7">
        <v>191.5</v>
      </c>
      <c r="T12" s="41">
        <v>7</v>
      </c>
      <c r="U12" s="8">
        <v>10</v>
      </c>
      <c r="V12" s="9">
        <v>201.5</v>
      </c>
    </row>
    <row r="13" spans="1:24" x14ac:dyDescent="0.3">
      <c r="A13" s="1" t="s">
        <v>11</v>
      </c>
      <c r="B13" s="2" t="s">
        <v>48</v>
      </c>
      <c r="C13" s="3">
        <v>45777</v>
      </c>
      <c r="D13" s="4" t="s">
        <v>40</v>
      </c>
      <c r="E13" s="5">
        <v>194</v>
      </c>
      <c r="F13" s="22">
        <v>2</v>
      </c>
      <c r="G13" s="24">
        <v>195</v>
      </c>
      <c r="H13" s="22"/>
      <c r="I13" s="5">
        <v>193</v>
      </c>
      <c r="J13" s="22">
        <v>2</v>
      </c>
      <c r="K13" s="5">
        <v>190</v>
      </c>
      <c r="L13" s="22">
        <v>2</v>
      </c>
      <c r="M13" s="5"/>
      <c r="N13" s="22"/>
      <c r="O13" s="5"/>
      <c r="P13" s="22"/>
      <c r="Q13" s="6">
        <v>4</v>
      </c>
      <c r="R13" s="6">
        <v>772</v>
      </c>
      <c r="S13" s="7">
        <v>193</v>
      </c>
      <c r="T13" s="41">
        <v>6</v>
      </c>
      <c r="U13" s="8">
        <v>2</v>
      </c>
      <c r="V13" s="9">
        <v>195</v>
      </c>
    </row>
    <row r="14" spans="1:24" x14ac:dyDescent="0.3">
      <c r="A14" s="1" t="s">
        <v>11</v>
      </c>
      <c r="B14" s="2" t="s">
        <v>48</v>
      </c>
      <c r="C14" s="3">
        <v>45781</v>
      </c>
      <c r="D14" s="4" t="s">
        <v>70</v>
      </c>
      <c r="E14" s="24">
        <v>192</v>
      </c>
      <c r="F14" s="22">
        <v>3</v>
      </c>
      <c r="G14" s="24">
        <v>192</v>
      </c>
      <c r="H14" s="22">
        <v>3</v>
      </c>
      <c r="I14" s="5">
        <v>190</v>
      </c>
      <c r="J14" s="22">
        <v>1</v>
      </c>
      <c r="K14" s="42">
        <v>184</v>
      </c>
      <c r="L14" s="22">
        <v>0</v>
      </c>
      <c r="M14" s="42"/>
      <c r="N14" s="22"/>
      <c r="O14" s="5"/>
      <c r="P14" s="22"/>
      <c r="Q14" s="6">
        <v>4</v>
      </c>
      <c r="R14" s="6">
        <v>758</v>
      </c>
      <c r="S14" s="7">
        <v>189.5</v>
      </c>
      <c r="T14" s="41">
        <v>7</v>
      </c>
      <c r="U14" s="8">
        <v>3</v>
      </c>
      <c r="V14" s="9">
        <v>192.5</v>
      </c>
    </row>
    <row r="15" spans="1:24" x14ac:dyDescent="0.3">
      <c r="A15" s="1" t="s">
        <v>11</v>
      </c>
      <c r="B15" s="2" t="s">
        <v>48</v>
      </c>
      <c r="C15" s="3">
        <v>45784</v>
      </c>
      <c r="D15" s="4" t="s">
        <v>40</v>
      </c>
      <c r="E15" s="24">
        <v>197</v>
      </c>
      <c r="F15" s="22">
        <v>2</v>
      </c>
      <c r="G15" s="24">
        <v>198</v>
      </c>
      <c r="H15" s="22">
        <v>6</v>
      </c>
      <c r="I15" s="5">
        <v>194</v>
      </c>
      <c r="J15" s="22">
        <v>3</v>
      </c>
      <c r="K15" s="42">
        <v>196</v>
      </c>
      <c r="L15" s="22">
        <v>5</v>
      </c>
      <c r="M15" s="42"/>
      <c r="N15" s="22"/>
      <c r="O15" s="5"/>
      <c r="P15" s="22"/>
      <c r="Q15" s="6">
        <v>4</v>
      </c>
      <c r="R15" s="6">
        <v>785</v>
      </c>
      <c r="S15" s="7">
        <v>196.25</v>
      </c>
      <c r="T15" s="41">
        <v>16</v>
      </c>
      <c r="U15" s="8">
        <v>8</v>
      </c>
      <c r="V15" s="9">
        <v>204.25</v>
      </c>
    </row>
    <row r="16" spans="1:24" x14ac:dyDescent="0.3">
      <c r="A16" s="1" t="s">
        <v>11</v>
      </c>
      <c r="B16" s="2" t="s">
        <v>48</v>
      </c>
      <c r="C16" s="3">
        <v>45787</v>
      </c>
      <c r="D16" s="4" t="s">
        <v>40</v>
      </c>
      <c r="E16" s="5">
        <v>193</v>
      </c>
      <c r="F16" s="22">
        <v>2</v>
      </c>
      <c r="G16" s="24">
        <v>196</v>
      </c>
      <c r="H16" s="22">
        <v>2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780</v>
      </c>
      <c r="S16" s="7">
        <v>195</v>
      </c>
      <c r="T16" s="41">
        <v>6</v>
      </c>
      <c r="U16" s="8">
        <v>7</v>
      </c>
      <c r="V16" s="9">
        <v>202</v>
      </c>
    </row>
    <row r="17" spans="1:22" x14ac:dyDescent="0.3">
      <c r="A17" s="1" t="s">
        <v>11</v>
      </c>
      <c r="B17" s="2" t="s">
        <v>48</v>
      </c>
      <c r="C17" s="3">
        <v>45791</v>
      </c>
      <c r="D17" s="4" t="s">
        <v>40</v>
      </c>
      <c r="E17" s="5">
        <v>191</v>
      </c>
      <c r="F17" s="22">
        <v>3</v>
      </c>
      <c r="G17" s="24">
        <v>191</v>
      </c>
      <c r="H17" s="22">
        <v>1</v>
      </c>
      <c r="I17" s="5">
        <v>197</v>
      </c>
      <c r="J17" s="22">
        <v>5</v>
      </c>
      <c r="K17" s="5">
        <v>195</v>
      </c>
      <c r="L17" s="22">
        <v>6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41">
        <v>15</v>
      </c>
      <c r="U17" s="8">
        <v>2</v>
      </c>
      <c r="V17" s="9">
        <v>195.5</v>
      </c>
    </row>
    <row r="18" spans="1:22" ht="15" customHeight="1" x14ac:dyDescent="0.3">
      <c r="A18" s="1" t="s">
        <v>11</v>
      </c>
      <c r="B18" s="2" t="s">
        <v>62</v>
      </c>
      <c r="C18" s="3">
        <v>45801</v>
      </c>
      <c r="D18" s="4" t="s">
        <v>102</v>
      </c>
      <c r="E18" s="5">
        <v>190</v>
      </c>
      <c r="F18" s="22">
        <v>1</v>
      </c>
      <c r="G18" s="24">
        <v>194</v>
      </c>
      <c r="H18" s="22">
        <v>3</v>
      </c>
      <c r="I18" s="5">
        <v>189</v>
      </c>
      <c r="J18" s="22">
        <v>0</v>
      </c>
      <c r="K18" s="5">
        <v>193</v>
      </c>
      <c r="L18" s="22">
        <v>3</v>
      </c>
      <c r="M18" s="5"/>
      <c r="N18" s="22"/>
      <c r="O18" s="5"/>
      <c r="P18" s="22"/>
      <c r="Q18" s="6">
        <v>4</v>
      </c>
      <c r="R18" s="6">
        <v>766</v>
      </c>
      <c r="S18" s="7">
        <v>191.5</v>
      </c>
      <c r="T18" s="41">
        <v>7</v>
      </c>
      <c r="U18" s="8">
        <v>4</v>
      </c>
      <c r="V18" s="9">
        <v>195.5</v>
      </c>
    </row>
    <row r="19" spans="1:22" x14ac:dyDescent="0.3">
      <c r="A19" s="1" t="s">
        <v>11</v>
      </c>
      <c r="B19" s="2" t="s">
        <v>48</v>
      </c>
      <c r="C19" s="3">
        <v>45805</v>
      </c>
      <c r="D19" s="4" t="s">
        <v>70</v>
      </c>
      <c r="E19" s="24">
        <v>191</v>
      </c>
      <c r="F19" s="22">
        <v>2</v>
      </c>
      <c r="G19" s="24">
        <v>190</v>
      </c>
      <c r="H19" s="22">
        <v>2</v>
      </c>
      <c r="I19" s="5">
        <v>194</v>
      </c>
      <c r="J19" s="22">
        <v>4</v>
      </c>
      <c r="K19" s="42">
        <v>190</v>
      </c>
      <c r="L19" s="22">
        <v>2</v>
      </c>
      <c r="M19" s="42"/>
      <c r="N19" s="22"/>
      <c r="O19" s="5"/>
      <c r="P19" s="22"/>
      <c r="Q19" s="6">
        <v>4</v>
      </c>
      <c r="R19" s="6">
        <v>765</v>
      </c>
      <c r="S19" s="7">
        <v>191.25</v>
      </c>
      <c r="T19" s="41">
        <v>10</v>
      </c>
      <c r="U19" s="8">
        <v>4</v>
      </c>
      <c r="V19" s="9">
        <v>195.25</v>
      </c>
    </row>
    <row r="20" spans="1:22" x14ac:dyDescent="0.3">
      <c r="A20" s="1" t="s">
        <v>11</v>
      </c>
      <c r="B20" s="2" t="s">
        <v>48</v>
      </c>
      <c r="C20" s="3">
        <v>45809</v>
      </c>
      <c r="D20" s="4" t="s">
        <v>70</v>
      </c>
      <c r="E20" s="24">
        <v>189</v>
      </c>
      <c r="F20" s="22">
        <v>1</v>
      </c>
      <c r="G20" s="24">
        <v>193</v>
      </c>
      <c r="H20" s="22">
        <v>1</v>
      </c>
      <c r="I20" s="5">
        <v>195</v>
      </c>
      <c r="J20" s="22">
        <v>2</v>
      </c>
      <c r="K20" s="42">
        <v>193</v>
      </c>
      <c r="L20" s="22">
        <v>1</v>
      </c>
      <c r="M20" s="42"/>
      <c r="N20" s="22"/>
      <c r="O20" s="5"/>
      <c r="P20" s="22"/>
      <c r="Q20" s="6">
        <v>4</v>
      </c>
      <c r="R20" s="6">
        <v>770</v>
      </c>
      <c r="S20" s="7">
        <v>192.5</v>
      </c>
      <c r="T20" s="41">
        <v>5</v>
      </c>
      <c r="U20" s="8">
        <v>4</v>
      </c>
      <c r="V20" s="9">
        <v>196.5</v>
      </c>
    </row>
    <row r="21" spans="1:22" x14ac:dyDescent="0.3">
      <c r="A21" s="1" t="s">
        <v>11</v>
      </c>
      <c r="B21" s="2" t="s">
        <v>48</v>
      </c>
      <c r="C21" s="3">
        <v>45812</v>
      </c>
      <c r="D21" s="4" t="s">
        <v>40</v>
      </c>
      <c r="E21" s="24">
        <v>193</v>
      </c>
      <c r="F21" s="22"/>
      <c r="G21" s="24">
        <v>195</v>
      </c>
      <c r="H21" s="22">
        <v>3</v>
      </c>
      <c r="I21" s="5">
        <v>195</v>
      </c>
      <c r="J21" s="22">
        <v>4</v>
      </c>
      <c r="K21" s="42">
        <v>194</v>
      </c>
      <c r="L21" s="22">
        <v>3</v>
      </c>
      <c r="M21" s="42"/>
      <c r="N21" s="22"/>
      <c r="O21" s="5"/>
      <c r="P21" s="22"/>
      <c r="Q21" s="6">
        <v>4</v>
      </c>
      <c r="R21" s="6">
        <v>777</v>
      </c>
      <c r="S21" s="7">
        <v>194.25</v>
      </c>
      <c r="T21" s="41">
        <v>10</v>
      </c>
      <c r="U21" s="8">
        <v>3</v>
      </c>
      <c r="V21" s="9">
        <v>197.25</v>
      </c>
    </row>
    <row r="22" spans="1:22" x14ac:dyDescent="0.3">
      <c r="A22" s="1" t="s">
        <v>11</v>
      </c>
      <c r="B22" s="2" t="s">
        <v>48</v>
      </c>
      <c r="C22" s="3">
        <v>45826</v>
      </c>
      <c r="D22" s="4" t="s">
        <v>40</v>
      </c>
      <c r="E22" s="24">
        <v>193</v>
      </c>
      <c r="F22" s="22">
        <v>1</v>
      </c>
      <c r="G22" s="24">
        <v>190</v>
      </c>
      <c r="H22" s="22">
        <v>5</v>
      </c>
      <c r="I22" s="5">
        <v>194</v>
      </c>
      <c r="J22" s="22">
        <v>1</v>
      </c>
      <c r="K22" s="42">
        <v>194</v>
      </c>
      <c r="L22" s="22">
        <v>1</v>
      </c>
      <c r="M22" s="42"/>
      <c r="N22" s="22"/>
      <c r="O22" s="5"/>
      <c r="P22" s="22"/>
      <c r="Q22" s="6">
        <v>4</v>
      </c>
      <c r="R22" s="6">
        <v>771</v>
      </c>
      <c r="S22" s="7">
        <v>192.75</v>
      </c>
      <c r="T22" s="41">
        <v>8</v>
      </c>
      <c r="U22" s="8">
        <v>6</v>
      </c>
      <c r="V22" s="9">
        <v>198.75</v>
      </c>
    </row>
    <row r="23" spans="1:22" x14ac:dyDescent="0.3">
      <c r="A23" s="1" t="s">
        <v>11</v>
      </c>
      <c r="B23" s="2" t="s">
        <v>48</v>
      </c>
      <c r="C23" s="3">
        <v>45833</v>
      </c>
      <c r="D23" s="4" t="s">
        <v>70</v>
      </c>
      <c r="E23" s="5">
        <v>189</v>
      </c>
      <c r="F23" s="22">
        <v>0</v>
      </c>
      <c r="G23" s="24">
        <v>191</v>
      </c>
      <c r="H23" s="22">
        <v>2</v>
      </c>
      <c r="I23" s="5">
        <v>187</v>
      </c>
      <c r="J23" s="22">
        <v>0</v>
      </c>
      <c r="K23" s="5">
        <v>189</v>
      </c>
      <c r="L23" s="22">
        <v>4</v>
      </c>
      <c r="M23" s="5"/>
      <c r="N23" s="22"/>
      <c r="O23" s="5"/>
      <c r="P23" s="22"/>
      <c r="Q23" s="6">
        <v>4</v>
      </c>
      <c r="R23" s="6">
        <v>756</v>
      </c>
      <c r="S23" s="7">
        <v>189</v>
      </c>
      <c r="T23" s="41">
        <v>6</v>
      </c>
      <c r="U23" s="8">
        <v>3</v>
      </c>
      <c r="V23" s="9">
        <v>192</v>
      </c>
    </row>
    <row r="24" spans="1:22" ht="15" customHeight="1" x14ac:dyDescent="0.3">
      <c r="A24" s="1" t="s">
        <v>11</v>
      </c>
      <c r="B24" s="2" t="s">
        <v>48</v>
      </c>
      <c r="C24" s="3">
        <v>45836</v>
      </c>
      <c r="D24" s="4" t="s">
        <v>102</v>
      </c>
      <c r="E24" s="5">
        <v>191</v>
      </c>
      <c r="F24" s="22">
        <v>0</v>
      </c>
      <c r="G24" s="24">
        <v>194</v>
      </c>
      <c r="H24" s="22">
        <v>2</v>
      </c>
      <c r="I24" s="5">
        <v>194</v>
      </c>
      <c r="J24" s="22">
        <v>1</v>
      </c>
      <c r="K24" s="5">
        <v>193</v>
      </c>
      <c r="L24" s="22">
        <v>1</v>
      </c>
      <c r="M24" s="5"/>
      <c r="N24" s="22"/>
      <c r="O24" s="5"/>
      <c r="P24" s="22"/>
      <c r="Q24" s="6">
        <v>4</v>
      </c>
      <c r="R24" s="6">
        <v>772</v>
      </c>
      <c r="S24" s="7">
        <v>193</v>
      </c>
      <c r="T24" s="41">
        <v>4</v>
      </c>
      <c r="U24" s="8">
        <v>6</v>
      </c>
      <c r="V24" s="9">
        <v>199</v>
      </c>
    </row>
    <row r="25" spans="1:22" x14ac:dyDescent="0.3">
      <c r="A25" s="1" t="s">
        <v>11</v>
      </c>
      <c r="B25" s="2" t="s">
        <v>48</v>
      </c>
      <c r="C25" s="3">
        <v>45840</v>
      </c>
      <c r="D25" s="4" t="s">
        <v>40</v>
      </c>
      <c r="E25" s="24">
        <v>193</v>
      </c>
      <c r="F25" s="22">
        <v>4</v>
      </c>
      <c r="G25" s="24">
        <v>184</v>
      </c>
      <c r="H25" s="22"/>
      <c r="I25" s="5">
        <v>192</v>
      </c>
      <c r="J25" s="22">
        <v>2</v>
      </c>
      <c r="K25" s="42">
        <v>191</v>
      </c>
      <c r="L25" s="22">
        <v>1</v>
      </c>
      <c r="M25" s="42"/>
      <c r="N25" s="22"/>
      <c r="O25" s="5"/>
      <c r="P25" s="22"/>
      <c r="Q25" s="6">
        <v>4</v>
      </c>
      <c r="R25" s="6">
        <v>760</v>
      </c>
      <c r="S25" s="7">
        <v>190</v>
      </c>
      <c r="T25" s="41">
        <v>7</v>
      </c>
      <c r="U25" s="8">
        <v>2</v>
      </c>
      <c r="V25" s="9">
        <v>192</v>
      </c>
    </row>
    <row r="26" spans="1:22" x14ac:dyDescent="0.3">
      <c r="A26" s="1" t="s">
        <v>11</v>
      </c>
      <c r="B26" s="2" t="s">
        <v>48</v>
      </c>
      <c r="C26" s="3">
        <v>45844</v>
      </c>
      <c r="D26" s="4" t="s">
        <v>70</v>
      </c>
      <c r="E26" s="5">
        <v>187</v>
      </c>
      <c r="F26" s="22">
        <v>0</v>
      </c>
      <c r="G26" s="24">
        <v>188</v>
      </c>
      <c r="H26" s="22">
        <v>5</v>
      </c>
      <c r="I26" s="5">
        <v>187</v>
      </c>
      <c r="J26" s="22">
        <v>0</v>
      </c>
      <c r="K26" s="5">
        <v>187</v>
      </c>
      <c r="L26" s="22">
        <v>1</v>
      </c>
      <c r="M26" s="5">
        <v>192</v>
      </c>
      <c r="N26" s="22">
        <v>4</v>
      </c>
      <c r="O26" s="5">
        <v>188</v>
      </c>
      <c r="P26" s="22">
        <v>2</v>
      </c>
      <c r="Q26" s="6">
        <v>6</v>
      </c>
      <c r="R26" s="6">
        <v>1129</v>
      </c>
      <c r="S26" s="7">
        <v>188.16666666666666</v>
      </c>
      <c r="T26" s="41">
        <v>12</v>
      </c>
      <c r="U26" s="8">
        <v>6</v>
      </c>
      <c r="V26" s="9">
        <v>194.16666666666666</v>
      </c>
    </row>
    <row r="27" spans="1:22" x14ac:dyDescent="0.3">
      <c r="A27" s="1" t="s">
        <v>11</v>
      </c>
      <c r="B27" s="2" t="s">
        <v>48</v>
      </c>
      <c r="C27" s="3">
        <v>45850</v>
      </c>
      <c r="D27" s="4" t="s">
        <v>40</v>
      </c>
      <c r="E27" s="24">
        <v>189</v>
      </c>
      <c r="F27" s="22"/>
      <c r="G27" s="24">
        <v>197</v>
      </c>
      <c r="H27" s="22">
        <v>4</v>
      </c>
      <c r="I27" s="5">
        <v>194</v>
      </c>
      <c r="J27" s="22">
        <v>1</v>
      </c>
      <c r="K27" s="42">
        <v>195</v>
      </c>
      <c r="L27" s="22">
        <v>4</v>
      </c>
      <c r="M27" s="42"/>
      <c r="N27" s="22"/>
      <c r="O27" s="5"/>
      <c r="P27" s="22"/>
      <c r="Q27" s="6">
        <v>4</v>
      </c>
      <c r="R27" s="6">
        <v>775</v>
      </c>
      <c r="S27" s="7">
        <v>193.75</v>
      </c>
      <c r="T27" s="41">
        <v>9</v>
      </c>
      <c r="U27" s="8">
        <v>6</v>
      </c>
      <c r="V27" s="9">
        <v>199.75</v>
      </c>
    </row>
    <row r="28" spans="1:22" x14ac:dyDescent="0.3">
      <c r="A28" s="1" t="s">
        <v>11</v>
      </c>
      <c r="B28" s="2" t="s">
        <v>48</v>
      </c>
      <c r="C28" s="3">
        <v>45854</v>
      </c>
      <c r="D28" s="4" t="s">
        <v>40</v>
      </c>
      <c r="E28" s="24">
        <v>195</v>
      </c>
      <c r="F28" s="22">
        <v>3</v>
      </c>
      <c r="G28" s="24">
        <v>192</v>
      </c>
      <c r="H28" s="22"/>
      <c r="I28" s="5">
        <v>199</v>
      </c>
      <c r="J28" s="22">
        <v>3</v>
      </c>
      <c r="K28" s="42">
        <v>195</v>
      </c>
      <c r="L28" s="22">
        <v>4</v>
      </c>
      <c r="M28" s="42"/>
      <c r="N28" s="22"/>
      <c r="O28" s="5"/>
      <c r="P28" s="22"/>
      <c r="Q28" s="6">
        <v>4</v>
      </c>
      <c r="R28" s="6">
        <v>781</v>
      </c>
      <c r="S28" s="7">
        <v>195.25</v>
      </c>
      <c r="T28" s="41">
        <v>10</v>
      </c>
      <c r="U28" s="8">
        <v>11</v>
      </c>
      <c r="V28" s="9">
        <v>206.25</v>
      </c>
    </row>
    <row r="29" spans="1:22" x14ac:dyDescent="0.3">
      <c r="A29" s="1" t="s">
        <v>11</v>
      </c>
      <c r="B29" s="2" t="s">
        <v>48</v>
      </c>
      <c r="C29" s="3">
        <v>45861</v>
      </c>
      <c r="D29" s="4" t="s">
        <v>70</v>
      </c>
      <c r="E29" s="5">
        <v>193</v>
      </c>
      <c r="F29" s="22">
        <v>1</v>
      </c>
      <c r="G29" s="24">
        <v>196</v>
      </c>
      <c r="H29" s="22">
        <v>0</v>
      </c>
      <c r="I29" s="5">
        <v>195</v>
      </c>
      <c r="J29" s="22">
        <v>5</v>
      </c>
      <c r="K29" s="5">
        <v>199</v>
      </c>
      <c r="L29" s="22">
        <v>3</v>
      </c>
      <c r="M29" s="5"/>
      <c r="N29" s="22"/>
      <c r="O29" s="5"/>
      <c r="P29" s="22"/>
      <c r="Q29" s="6">
        <v>4</v>
      </c>
      <c r="R29" s="6">
        <v>783</v>
      </c>
      <c r="S29" s="7">
        <v>195.75</v>
      </c>
      <c r="T29" s="41">
        <v>9</v>
      </c>
      <c r="U29" s="8">
        <v>6</v>
      </c>
      <c r="V29" s="9">
        <v>201.75</v>
      </c>
    </row>
    <row r="30" spans="1:22" ht="15" customHeight="1" x14ac:dyDescent="0.3">
      <c r="A30" s="1" t="s">
        <v>11</v>
      </c>
      <c r="B30" s="2" t="s">
        <v>48</v>
      </c>
      <c r="C30" s="3">
        <v>45864</v>
      </c>
      <c r="D30" s="4" t="s">
        <v>102</v>
      </c>
      <c r="E30" s="24">
        <v>195</v>
      </c>
      <c r="F30" s="22">
        <v>2</v>
      </c>
      <c r="G30" s="24">
        <v>193</v>
      </c>
      <c r="H30" s="22">
        <v>6</v>
      </c>
      <c r="I30" s="5">
        <v>197</v>
      </c>
      <c r="J30" s="22">
        <v>5</v>
      </c>
      <c r="K30" s="42">
        <v>190</v>
      </c>
      <c r="L30" s="22">
        <v>3</v>
      </c>
      <c r="M30" s="42"/>
      <c r="N30" s="22"/>
      <c r="O30" s="5"/>
      <c r="P30" s="22"/>
      <c r="Q30" s="6">
        <v>4</v>
      </c>
      <c r="R30" s="6">
        <v>775</v>
      </c>
      <c r="S30" s="7">
        <v>193.75</v>
      </c>
      <c r="T30" s="41">
        <v>16</v>
      </c>
      <c r="U30" s="8">
        <v>6</v>
      </c>
      <c r="V30" s="9">
        <v>199.75</v>
      </c>
    </row>
    <row r="31" spans="1:22" x14ac:dyDescent="0.3">
      <c r="A31" s="1" t="s">
        <v>11</v>
      </c>
      <c r="B31" s="2" t="s">
        <v>48</v>
      </c>
      <c r="C31" s="3">
        <v>45868</v>
      </c>
      <c r="D31" s="4" t="s">
        <v>40</v>
      </c>
      <c r="E31" s="5">
        <v>190</v>
      </c>
      <c r="F31" s="22">
        <v>1</v>
      </c>
      <c r="G31" s="24">
        <v>192</v>
      </c>
      <c r="H31" s="22">
        <v>3</v>
      </c>
      <c r="I31" s="5">
        <v>196</v>
      </c>
      <c r="J31" s="22">
        <v>1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772</v>
      </c>
      <c r="S31" s="7">
        <v>193</v>
      </c>
      <c r="T31" s="41">
        <v>8</v>
      </c>
      <c r="U31" s="8">
        <v>9</v>
      </c>
      <c r="V31" s="9">
        <v>202</v>
      </c>
    </row>
    <row r="32" spans="1:22" x14ac:dyDescent="0.3">
      <c r="A32" s="1" t="s">
        <v>11</v>
      </c>
      <c r="B32" s="2" t="s">
        <v>48</v>
      </c>
      <c r="C32" s="3">
        <v>45875</v>
      </c>
      <c r="D32" s="4" t="s">
        <v>40</v>
      </c>
      <c r="E32" s="5">
        <v>194</v>
      </c>
      <c r="F32" s="22"/>
      <c r="G32" s="24">
        <v>195</v>
      </c>
      <c r="H32" s="22">
        <v>4</v>
      </c>
      <c r="I32" s="5">
        <v>189</v>
      </c>
      <c r="J32" s="22">
        <v>1</v>
      </c>
      <c r="K32" s="5">
        <v>189</v>
      </c>
      <c r="L32" s="22">
        <v>1</v>
      </c>
      <c r="M32" s="5"/>
      <c r="N32" s="22"/>
      <c r="O32" s="5"/>
      <c r="P32" s="22"/>
      <c r="Q32" s="6">
        <v>4</v>
      </c>
      <c r="R32" s="6">
        <v>767</v>
      </c>
      <c r="S32" s="7">
        <v>191.75</v>
      </c>
      <c r="T32" s="41">
        <v>6</v>
      </c>
      <c r="U32" s="8">
        <v>2</v>
      </c>
      <c r="V32" s="9">
        <v>193.75</v>
      </c>
    </row>
    <row r="33" spans="1:22" x14ac:dyDescent="0.3">
      <c r="A33" s="1" t="s">
        <v>11</v>
      </c>
      <c r="B33" s="2" t="s">
        <v>48</v>
      </c>
      <c r="C33" s="3">
        <v>45879</v>
      </c>
      <c r="D33" s="4" t="s">
        <v>40</v>
      </c>
      <c r="E33" s="24">
        <v>199</v>
      </c>
      <c r="F33" s="22">
        <v>6</v>
      </c>
      <c r="G33" s="24">
        <v>197</v>
      </c>
      <c r="H33" s="22">
        <v>2</v>
      </c>
      <c r="I33" s="5">
        <v>192</v>
      </c>
      <c r="J33" s="22">
        <v>2</v>
      </c>
      <c r="K33" s="42">
        <v>193</v>
      </c>
      <c r="L33" s="22">
        <v>3</v>
      </c>
      <c r="M33" s="42">
        <v>192</v>
      </c>
      <c r="N33" s="22"/>
      <c r="O33" s="5">
        <v>191</v>
      </c>
      <c r="P33" s="22">
        <v>1</v>
      </c>
      <c r="Q33" s="6">
        <v>6</v>
      </c>
      <c r="R33" s="6">
        <v>1164</v>
      </c>
      <c r="S33" s="7">
        <v>194</v>
      </c>
      <c r="T33" s="41">
        <v>14</v>
      </c>
      <c r="U33" s="8">
        <v>4</v>
      </c>
      <c r="V33" s="9">
        <v>198</v>
      </c>
    </row>
    <row r="34" spans="1:22" x14ac:dyDescent="0.3">
      <c r="A34" s="1" t="s">
        <v>11</v>
      </c>
      <c r="B34" s="2" t="s">
        <v>48</v>
      </c>
      <c r="C34" s="3">
        <v>45885</v>
      </c>
      <c r="D34" s="4" t="s">
        <v>56</v>
      </c>
      <c r="E34" s="24">
        <v>196</v>
      </c>
      <c r="F34" s="22">
        <v>2</v>
      </c>
      <c r="G34" s="24">
        <v>192</v>
      </c>
      <c r="H34" s="22">
        <v>2</v>
      </c>
      <c r="I34" s="5">
        <v>193</v>
      </c>
      <c r="J34" s="22">
        <v>3</v>
      </c>
      <c r="K34" s="42">
        <v>192</v>
      </c>
      <c r="L34" s="22">
        <v>3</v>
      </c>
      <c r="M34" s="42"/>
      <c r="N34" s="22"/>
      <c r="O34" s="5"/>
      <c r="P34" s="22"/>
      <c r="Q34" s="6">
        <v>4</v>
      </c>
      <c r="R34" s="6">
        <v>773</v>
      </c>
      <c r="S34" s="7">
        <v>193.25</v>
      </c>
      <c r="T34" s="41">
        <v>10</v>
      </c>
      <c r="U34" s="8">
        <v>11</v>
      </c>
      <c r="V34" s="9">
        <v>204.25</v>
      </c>
    </row>
    <row r="35" spans="1:22" x14ac:dyDescent="0.3">
      <c r="A35" s="1" t="s">
        <v>11</v>
      </c>
      <c r="B35" s="2" t="s">
        <v>48</v>
      </c>
      <c r="C35" s="3">
        <v>45892</v>
      </c>
      <c r="D35" s="4" t="s">
        <v>102</v>
      </c>
      <c r="E35" s="24">
        <v>195</v>
      </c>
      <c r="F35" s="22">
        <v>2</v>
      </c>
      <c r="G35" s="24">
        <v>189</v>
      </c>
      <c r="H35" s="22">
        <v>1</v>
      </c>
      <c r="I35" s="5">
        <v>193</v>
      </c>
      <c r="J35" s="22">
        <v>1</v>
      </c>
      <c r="K35" s="42">
        <v>186</v>
      </c>
      <c r="L35" s="22">
        <v>0</v>
      </c>
      <c r="M35" s="42"/>
      <c r="N35" s="22"/>
      <c r="O35" s="5"/>
      <c r="P35" s="22"/>
      <c r="Q35" s="6">
        <v>4</v>
      </c>
      <c r="R35" s="6">
        <v>763</v>
      </c>
      <c r="S35" s="7">
        <v>190.75</v>
      </c>
      <c r="T35" s="41">
        <v>4</v>
      </c>
      <c r="U35" s="8">
        <v>7</v>
      </c>
      <c r="V35" s="9">
        <v>197.75</v>
      </c>
    </row>
    <row r="36" spans="1:22" x14ac:dyDescent="0.3">
      <c r="A36" s="1" t="s">
        <v>11</v>
      </c>
      <c r="B36" s="2" t="s">
        <v>48</v>
      </c>
      <c r="C36" s="3">
        <v>45907</v>
      </c>
      <c r="D36" s="4" t="s">
        <v>40</v>
      </c>
      <c r="E36" s="24">
        <v>193</v>
      </c>
      <c r="F36" s="22">
        <v>1</v>
      </c>
      <c r="G36" s="24">
        <v>198</v>
      </c>
      <c r="H36" s="22">
        <v>1</v>
      </c>
      <c r="I36" s="5">
        <v>195</v>
      </c>
      <c r="J36" s="22">
        <v>3</v>
      </c>
      <c r="K36" s="42">
        <v>196</v>
      </c>
      <c r="L36" s="22">
        <v>1</v>
      </c>
      <c r="M36" s="42">
        <v>189</v>
      </c>
      <c r="N36" s="22">
        <v>2</v>
      </c>
      <c r="O36" s="5">
        <v>196</v>
      </c>
      <c r="P36" s="22">
        <v>1</v>
      </c>
      <c r="Q36" s="6">
        <v>6</v>
      </c>
      <c r="R36" s="6">
        <v>1167</v>
      </c>
      <c r="S36" s="7">
        <v>194.5</v>
      </c>
      <c r="T36" s="41">
        <v>9</v>
      </c>
      <c r="U36" s="8">
        <v>4</v>
      </c>
      <c r="V36" s="9">
        <v>198.5</v>
      </c>
    </row>
    <row r="37" spans="1:22" x14ac:dyDescent="0.3">
      <c r="A37" s="1" t="s">
        <v>11</v>
      </c>
      <c r="B37" s="2" t="s">
        <v>48</v>
      </c>
      <c r="C37" s="3">
        <v>45910</v>
      </c>
      <c r="D37" s="4" t="s">
        <v>40</v>
      </c>
      <c r="E37" s="5">
        <v>194</v>
      </c>
      <c r="F37" s="22">
        <v>2</v>
      </c>
      <c r="G37" s="24">
        <v>196</v>
      </c>
      <c r="H37" s="22">
        <v>2</v>
      </c>
      <c r="I37" s="5">
        <v>198</v>
      </c>
      <c r="J37" s="22">
        <v>1</v>
      </c>
      <c r="K37" s="5">
        <v>199</v>
      </c>
      <c r="L37" s="22">
        <v>1</v>
      </c>
      <c r="M37" s="5"/>
      <c r="N37" s="22"/>
      <c r="O37" s="5"/>
      <c r="P37" s="22"/>
      <c r="Q37" s="6">
        <v>4</v>
      </c>
      <c r="R37" s="6">
        <v>787</v>
      </c>
      <c r="S37" s="7">
        <v>196.75</v>
      </c>
      <c r="T37" s="41">
        <v>6</v>
      </c>
      <c r="U37" s="8">
        <v>13</v>
      </c>
      <c r="V37" s="9">
        <v>209.75</v>
      </c>
    </row>
    <row r="38" spans="1:22" x14ac:dyDescent="0.3">
      <c r="A38" s="1" t="s">
        <v>11</v>
      </c>
      <c r="B38" s="2" t="s">
        <v>48</v>
      </c>
      <c r="C38" s="3">
        <v>45920</v>
      </c>
      <c r="D38" s="4" t="s">
        <v>40</v>
      </c>
      <c r="E38" s="5">
        <v>187</v>
      </c>
      <c r="F38" s="22">
        <v>3</v>
      </c>
      <c r="G38" s="24">
        <v>193</v>
      </c>
      <c r="H38" s="22">
        <v>2</v>
      </c>
      <c r="I38" s="5">
        <v>191</v>
      </c>
      <c r="J38" s="22">
        <v>1</v>
      </c>
      <c r="K38" s="5">
        <v>191</v>
      </c>
      <c r="L38" s="22">
        <v>1</v>
      </c>
      <c r="M38" s="5"/>
      <c r="N38" s="22"/>
      <c r="O38" s="5"/>
      <c r="P38" s="22"/>
      <c r="Q38" s="6">
        <v>4</v>
      </c>
      <c r="R38" s="6">
        <v>762</v>
      </c>
      <c r="S38" s="7">
        <v>190.5</v>
      </c>
      <c r="T38" s="41">
        <v>7</v>
      </c>
      <c r="U38" s="8">
        <v>2</v>
      </c>
      <c r="V38" s="9">
        <v>192.5</v>
      </c>
    </row>
    <row r="39" spans="1:22" x14ac:dyDescent="0.3">
      <c r="A39" s="1" t="s">
        <v>11</v>
      </c>
      <c r="B39" s="2" t="s">
        <v>48</v>
      </c>
      <c r="C39" s="3">
        <v>45931</v>
      </c>
      <c r="D39" s="4" t="s">
        <v>40</v>
      </c>
      <c r="E39" s="5">
        <v>192</v>
      </c>
      <c r="F39" s="22"/>
      <c r="G39" s="24">
        <v>194.001</v>
      </c>
      <c r="H39" s="22">
        <v>2</v>
      </c>
      <c r="I39" s="5">
        <v>193</v>
      </c>
      <c r="J39" s="22">
        <v>1</v>
      </c>
      <c r="K39" s="5">
        <v>192</v>
      </c>
      <c r="L39" s="22">
        <v>2</v>
      </c>
      <c r="M39" s="5"/>
      <c r="N39" s="22"/>
      <c r="O39" s="5"/>
      <c r="P39" s="22"/>
      <c r="Q39" s="6">
        <v>4</v>
      </c>
      <c r="R39" s="6">
        <v>771.00099999999998</v>
      </c>
      <c r="S39" s="7">
        <v>192.75024999999999</v>
      </c>
      <c r="T39" s="41">
        <v>5</v>
      </c>
      <c r="U39" s="8">
        <v>4</v>
      </c>
      <c r="V39" s="9">
        <v>196.75024999999999</v>
      </c>
    </row>
    <row r="40" spans="1:22" x14ac:dyDescent="0.3">
      <c r="A40" s="47" t="s">
        <v>11</v>
      </c>
      <c r="B40" s="2" t="s">
        <v>48</v>
      </c>
      <c r="C40" s="3">
        <v>45927</v>
      </c>
      <c r="D40" s="100" t="s">
        <v>102</v>
      </c>
      <c r="E40" s="24">
        <v>189</v>
      </c>
      <c r="F40" s="22">
        <v>1</v>
      </c>
      <c r="G40" s="24">
        <v>193</v>
      </c>
      <c r="H40" s="22">
        <v>3</v>
      </c>
      <c r="I40" s="5">
        <v>195</v>
      </c>
      <c r="J40" s="22">
        <v>3</v>
      </c>
      <c r="K40" s="42">
        <v>196</v>
      </c>
      <c r="L40" s="22">
        <v>4</v>
      </c>
      <c r="M40" s="42"/>
      <c r="N40" s="22"/>
      <c r="O40" s="5"/>
      <c r="P40" s="22"/>
      <c r="Q40" s="8">
        <v>4</v>
      </c>
      <c r="R40" s="8">
        <v>773</v>
      </c>
      <c r="S40" s="7">
        <v>193.25</v>
      </c>
      <c r="T40" s="41">
        <v>11</v>
      </c>
      <c r="U40" s="8">
        <v>2</v>
      </c>
      <c r="V40" s="7">
        <v>195.25</v>
      </c>
    </row>
    <row r="41" spans="1:22" x14ac:dyDescent="0.3">
      <c r="A41" s="1" t="s">
        <v>11</v>
      </c>
      <c r="B41" s="2" t="s">
        <v>48</v>
      </c>
      <c r="C41" s="3">
        <v>45935</v>
      </c>
      <c r="D41" s="4" t="s">
        <v>70</v>
      </c>
      <c r="E41" s="24">
        <v>190</v>
      </c>
      <c r="F41" s="22">
        <v>2</v>
      </c>
      <c r="G41" s="24">
        <v>185</v>
      </c>
      <c r="H41" s="22">
        <v>0</v>
      </c>
      <c r="I41" s="5">
        <v>192</v>
      </c>
      <c r="J41" s="22">
        <v>2</v>
      </c>
      <c r="K41" s="42">
        <v>194</v>
      </c>
      <c r="L41" s="22">
        <v>2</v>
      </c>
      <c r="M41" s="42"/>
      <c r="N41" s="22"/>
      <c r="O41" s="5"/>
      <c r="P41" s="22"/>
      <c r="Q41" s="6">
        <v>4</v>
      </c>
      <c r="R41" s="6">
        <v>761</v>
      </c>
      <c r="S41" s="7">
        <v>190.25</v>
      </c>
      <c r="T41" s="41">
        <v>6</v>
      </c>
      <c r="U41" s="8">
        <v>2</v>
      </c>
      <c r="V41" s="9">
        <v>192.25</v>
      </c>
    </row>
    <row r="42" spans="1:22" x14ac:dyDescent="0.3">
      <c r="A42" s="1" t="s">
        <v>11</v>
      </c>
      <c r="B42" s="2" t="s">
        <v>48</v>
      </c>
      <c r="C42" s="3">
        <v>45941</v>
      </c>
      <c r="D42" s="4" t="s">
        <v>40</v>
      </c>
      <c r="E42" s="24">
        <v>187</v>
      </c>
      <c r="F42" s="22">
        <v>5</v>
      </c>
      <c r="G42" s="24">
        <v>194</v>
      </c>
      <c r="H42" s="22">
        <v>0</v>
      </c>
      <c r="I42" s="5">
        <v>191</v>
      </c>
      <c r="J42" s="22">
        <v>0</v>
      </c>
      <c r="K42" s="42">
        <v>195</v>
      </c>
      <c r="L42" s="22">
        <v>1</v>
      </c>
      <c r="M42" s="42">
        <v>195</v>
      </c>
      <c r="N42" s="22">
        <v>4</v>
      </c>
      <c r="O42" s="5">
        <v>193</v>
      </c>
      <c r="P42" s="22">
        <v>1</v>
      </c>
      <c r="Q42" s="6">
        <v>6</v>
      </c>
      <c r="R42" s="6">
        <v>1155</v>
      </c>
      <c r="S42" s="7">
        <v>192.5</v>
      </c>
      <c r="T42" s="41">
        <v>11</v>
      </c>
      <c r="U42" s="8">
        <v>12</v>
      </c>
      <c r="V42" s="9">
        <v>204.5</v>
      </c>
    </row>
    <row r="43" spans="1:22" x14ac:dyDescent="0.3">
      <c r="A43" s="1" t="s">
        <v>11</v>
      </c>
      <c r="B43" s="2" t="s">
        <v>48</v>
      </c>
      <c r="C43" s="3">
        <v>45952</v>
      </c>
      <c r="D43" s="4" t="s">
        <v>70</v>
      </c>
      <c r="E43" s="5">
        <v>190</v>
      </c>
      <c r="F43" s="22">
        <v>0</v>
      </c>
      <c r="G43" s="24">
        <v>192</v>
      </c>
      <c r="H43" s="22">
        <v>1</v>
      </c>
      <c r="I43" s="5">
        <v>191</v>
      </c>
      <c r="J43" s="22">
        <v>1</v>
      </c>
      <c r="K43" s="5">
        <v>188</v>
      </c>
      <c r="L43" s="22">
        <v>3</v>
      </c>
      <c r="M43" s="5"/>
      <c r="N43" s="22"/>
      <c r="O43" s="5"/>
      <c r="P43" s="22"/>
      <c r="Q43" s="6">
        <v>4</v>
      </c>
      <c r="R43" s="6">
        <v>761</v>
      </c>
      <c r="S43" s="7">
        <v>190.25</v>
      </c>
      <c r="T43" s="41">
        <v>5</v>
      </c>
      <c r="U43" s="8">
        <v>5</v>
      </c>
      <c r="V43" s="9">
        <v>195.25</v>
      </c>
    </row>
    <row r="44" spans="1:22" x14ac:dyDescent="0.3">
      <c r="A44" s="1" t="s">
        <v>11</v>
      </c>
      <c r="B44" s="2" t="s">
        <v>48</v>
      </c>
      <c r="C44" s="3">
        <v>45955</v>
      </c>
      <c r="D44" s="4" t="s">
        <v>102</v>
      </c>
      <c r="E44" s="5">
        <v>191</v>
      </c>
      <c r="F44" s="22">
        <v>4</v>
      </c>
      <c r="G44" s="24">
        <v>190</v>
      </c>
      <c r="H44" s="22">
        <v>2</v>
      </c>
      <c r="I44" s="5">
        <v>192</v>
      </c>
      <c r="J44" s="22">
        <v>1</v>
      </c>
      <c r="K44" s="5">
        <v>188</v>
      </c>
      <c r="L44" s="22">
        <v>4</v>
      </c>
      <c r="M44" s="5">
        <v>188</v>
      </c>
      <c r="N44" s="22">
        <v>1</v>
      </c>
      <c r="O44" s="5">
        <v>187</v>
      </c>
      <c r="P44" s="22">
        <v>2</v>
      </c>
      <c r="Q44" s="6">
        <v>6</v>
      </c>
      <c r="R44" s="6">
        <v>1136</v>
      </c>
      <c r="S44" s="7">
        <v>189.33333333333334</v>
      </c>
      <c r="T44" s="41">
        <v>14</v>
      </c>
      <c r="U44" s="8">
        <v>4</v>
      </c>
      <c r="V44" s="9">
        <v>193.33333333333334</v>
      </c>
    </row>
    <row r="45" spans="1:22" x14ac:dyDescent="0.3">
      <c r="A45" s="1" t="s">
        <v>11</v>
      </c>
      <c r="B45" s="2" t="s">
        <v>48</v>
      </c>
      <c r="C45" s="3">
        <v>45963</v>
      </c>
      <c r="D45" s="4" t="s">
        <v>70</v>
      </c>
      <c r="E45" s="5">
        <v>191</v>
      </c>
      <c r="F45" s="22">
        <v>1</v>
      </c>
      <c r="G45" s="24">
        <v>193</v>
      </c>
      <c r="H45" s="22">
        <v>3</v>
      </c>
      <c r="I45" s="5">
        <v>188</v>
      </c>
      <c r="J45" s="22">
        <v>1</v>
      </c>
      <c r="K45" s="5">
        <v>198</v>
      </c>
      <c r="L45" s="22">
        <v>5</v>
      </c>
      <c r="M45" s="5"/>
      <c r="N45" s="22"/>
      <c r="O45" s="5"/>
      <c r="P45" s="22"/>
      <c r="Q45" s="6">
        <v>4</v>
      </c>
      <c r="R45" s="6">
        <v>770</v>
      </c>
      <c r="S45" s="7">
        <v>192.5</v>
      </c>
      <c r="T45" s="41">
        <v>10</v>
      </c>
      <c r="U45" s="8">
        <v>2</v>
      </c>
      <c r="V45" s="9">
        <v>194.5</v>
      </c>
    </row>
    <row r="46" spans="1:22" x14ac:dyDescent="0.3">
      <c r="A46" s="47" t="s">
        <v>11</v>
      </c>
      <c r="B46" s="2" t="s">
        <v>48</v>
      </c>
      <c r="C46" s="3">
        <v>45966</v>
      </c>
      <c r="D46" s="100" t="s">
        <v>40</v>
      </c>
      <c r="E46" s="24">
        <v>192</v>
      </c>
      <c r="F46" s="22">
        <v>1</v>
      </c>
      <c r="G46" s="24">
        <v>192</v>
      </c>
      <c r="H46" s="22">
        <v>1</v>
      </c>
      <c r="I46" s="5">
        <v>191</v>
      </c>
      <c r="J46" s="22">
        <v>2</v>
      </c>
      <c r="K46" s="42">
        <v>193</v>
      </c>
      <c r="L46" s="22">
        <v>3</v>
      </c>
      <c r="M46" s="42"/>
      <c r="N46" s="22"/>
      <c r="O46" s="5"/>
      <c r="P46" s="22"/>
      <c r="Q46" s="8">
        <v>4</v>
      </c>
      <c r="R46" s="8">
        <v>768</v>
      </c>
      <c r="S46" s="7">
        <v>192</v>
      </c>
      <c r="T46" s="41">
        <v>7</v>
      </c>
      <c r="U46" s="8">
        <v>9</v>
      </c>
      <c r="V46" s="7">
        <v>201</v>
      </c>
    </row>
    <row r="48" spans="1:22" x14ac:dyDescent="0.3">
      <c r="Q48" s="37">
        <f>SUM(Q2:Q47)</f>
        <v>190</v>
      </c>
      <c r="R48" s="37">
        <f>SUM(R2:R47)</f>
        <v>36408.001000000004</v>
      </c>
      <c r="S48" s="38">
        <f>SUM(R48/Q48)</f>
        <v>191.62105789473685</v>
      </c>
      <c r="T48" s="37">
        <f>SUM(T2:T47)</f>
        <v>355</v>
      </c>
      <c r="U48" s="37">
        <f>SUM(U2:U47)</f>
        <v>251</v>
      </c>
      <c r="V48" s="39">
        <f>SUM(S48+U48)</f>
        <v>442.62105789473685</v>
      </c>
    </row>
    <row r="51" spans="1:22" x14ac:dyDescent="0.3">
      <c r="A51" s="25" t="s">
        <v>1</v>
      </c>
      <c r="B51" s="26" t="s">
        <v>2</v>
      </c>
      <c r="C51" s="27" t="s">
        <v>3</v>
      </c>
      <c r="D51" s="28" t="s">
        <v>4</v>
      </c>
      <c r="E51" s="29" t="s">
        <v>21</v>
      </c>
      <c r="F51" s="29" t="s">
        <v>22</v>
      </c>
      <c r="G51" s="29" t="s">
        <v>23</v>
      </c>
      <c r="H51" s="29" t="s">
        <v>22</v>
      </c>
      <c r="I51" s="29" t="s">
        <v>24</v>
      </c>
      <c r="J51" s="29" t="s">
        <v>22</v>
      </c>
      <c r="K51" s="29" t="s">
        <v>25</v>
      </c>
      <c r="L51" s="29" t="s">
        <v>22</v>
      </c>
      <c r="M51" s="29" t="s">
        <v>26</v>
      </c>
      <c r="N51" s="29" t="s">
        <v>22</v>
      </c>
      <c r="O51" s="29" t="s">
        <v>27</v>
      </c>
      <c r="P51" s="29" t="s">
        <v>22</v>
      </c>
      <c r="Q51" s="30" t="s">
        <v>28</v>
      </c>
      <c r="R51" s="31" t="s">
        <v>29</v>
      </c>
      <c r="S51" s="32" t="s">
        <v>5</v>
      </c>
      <c r="T51" s="32" t="s">
        <v>30</v>
      </c>
      <c r="U51" s="31" t="s">
        <v>6</v>
      </c>
      <c r="V51" s="32" t="s">
        <v>31</v>
      </c>
    </row>
    <row r="52" spans="1:22" x14ac:dyDescent="0.3">
      <c r="A52" s="1" t="s">
        <v>35</v>
      </c>
      <c r="B52" s="2" t="s">
        <v>48</v>
      </c>
      <c r="C52" s="3">
        <v>45872</v>
      </c>
      <c r="D52" s="4" t="s">
        <v>70</v>
      </c>
      <c r="E52" s="5">
        <v>185</v>
      </c>
      <c r="F52" s="22">
        <v>1</v>
      </c>
      <c r="G52" s="24">
        <v>191</v>
      </c>
      <c r="H52" s="22">
        <v>1</v>
      </c>
      <c r="I52" s="5">
        <v>181</v>
      </c>
      <c r="J52" s="22">
        <v>1</v>
      </c>
      <c r="K52" s="5">
        <v>188</v>
      </c>
      <c r="L52" s="22">
        <v>2</v>
      </c>
      <c r="M52" s="5"/>
      <c r="N52" s="22"/>
      <c r="O52" s="5"/>
      <c r="P52" s="22"/>
      <c r="Q52" s="6">
        <v>4</v>
      </c>
      <c r="R52" s="6">
        <v>745</v>
      </c>
      <c r="S52" s="7">
        <v>186.25</v>
      </c>
      <c r="T52" s="41">
        <v>5</v>
      </c>
      <c r="U52" s="8">
        <v>9</v>
      </c>
      <c r="V52" s="9">
        <v>195.25</v>
      </c>
    </row>
    <row r="53" spans="1:22" x14ac:dyDescent="0.3">
      <c r="A53" s="1" t="s">
        <v>35</v>
      </c>
      <c r="B53" s="2" t="s">
        <v>48</v>
      </c>
      <c r="C53" s="3">
        <v>45892</v>
      </c>
      <c r="D53" s="4" t="s">
        <v>102</v>
      </c>
      <c r="E53" s="24">
        <v>193</v>
      </c>
      <c r="F53" s="22">
        <v>0</v>
      </c>
      <c r="G53" s="24">
        <v>188</v>
      </c>
      <c r="H53" s="22">
        <v>3</v>
      </c>
      <c r="I53" s="5">
        <v>189.001</v>
      </c>
      <c r="J53" s="22">
        <v>1</v>
      </c>
      <c r="K53" s="5">
        <v>183</v>
      </c>
      <c r="L53" s="22">
        <v>0</v>
      </c>
      <c r="M53" s="5"/>
      <c r="N53" s="22"/>
      <c r="O53" s="5"/>
      <c r="P53" s="22"/>
      <c r="Q53" s="6">
        <v>4</v>
      </c>
      <c r="R53" s="6">
        <v>753.00099999999998</v>
      </c>
      <c r="S53" s="7">
        <v>188.25024999999999</v>
      </c>
      <c r="T53" s="41">
        <v>4</v>
      </c>
      <c r="U53" s="8">
        <v>11</v>
      </c>
      <c r="V53" s="9">
        <v>199.25024999999999</v>
      </c>
    </row>
    <row r="54" spans="1:22" x14ac:dyDescent="0.3">
      <c r="A54" s="1" t="s">
        <v>35</v>
      </c>
      <c r="B54" s="2" t="s">
        <v>48</v>
      </c>
      <c r="C54" s="3">
        <v>45896</v>
      </c>
      <c r="D54" s="4" t="s">
        <v>70</v>
      </c>
      <c r="E54" s="5">
        <v>187</v>
      </c>
      <c r="F54" s="22">
        <v>0</v>
      </c>
      <c r="G54" s="24">
        <v>182</v>
      </c>
      <c r="H54" s="22">
        <v>0</v>
      </c>
      <c r="I54" s="5">
        <v>193</v>
      </c>
      <c r="J54" s="22">
        <v>1</v>
      </c>
      <c r="K54" s="5">
        <v>193</v>
      </c>
      <c r="L54" s="22">
        <v>4</v>
      </c>
      <c r="M54" s="5"/>
      <c r="N54" s="22"/>
      <c r="O54" s="5"/>
      <c r="P54" s="22"/>
      <c r="Q54" s="6">
        <v>4</v>
      </c>
      <c r="R54" s="6">
        <v>755</v>
      </c>
      <c r="S54" s="7">
        <v>188.75</v>
      </c>
      <c r="T54" s="41">
        <v>5</v>
      </c>
      <c r="U54" s="8">
        <v>8</v>
      </c>
      <c r="V54" s="9">
        <v>196.75</v>
      </c>
    </row>
    <row r="55" spans="1:22" x14ac:dyDescent="0.3">
      <c r="A55" s="1" t="s">
        <v>35</v>
      </c>
      <c r="B55" s="2" t="s">
        <v>48</v>
      </c>
      <c r="C55" s="3">
        <v>45903</v>
      </c>
      <c r="D55" s="4" t="s">
        <v>40</v>
      </c>
      <c r="E55" s="5">
        <v>181</v>
      </c>
      <c r="F55" s="22">
        <v>1</v>
      </c>
      <c r="G55" s="24">
        <v>185</v>
      </c>
      <c r="H55" s="22">
        <v>1</v>
      </c>
      <c r="I55" s="5">
        <v>192</v>
      </c>
      <c r="J55" s="22"/>
      <c r="K55" s="5">
        <v>188</v>
      </c>
      <c r="L55" s="22"/>
      <c r="M55" s="5"/>
      <c r="N55" s="22"/>
      <c r="O55" s="5"/>
      <c r="P55" s="22"/>
      <c r="Q55" s="6">
        <v>4</v>
      </c>
      <c r="R55" s="6">
        <v>746</v>
      </c>
      <c r="S55" s="7">
        <v>186.5</v>
      </c>
      <c r="T55" s="41">
        <v>2</v>
      </c>
      <c r="U55" s="8">
        <v>4</v>
      </c>
      <c r="V55" s="9">
        <v>190.5</v>
      </c>
    </row>
    <row r="56" spans="1:22" x14ac:dyDescent="0.3">
      <c r="A56" s="1" t="s">
        <v>35</v>
      </c>
      <c r="B56" s="2" t="s">
        <v>48</v>
      </c>
      <c r="C56" s="3">
        <v>45920</v>
      </c>
      <c r="D56" s="4" t="s">
        <v>56</v>
      </c>
      <c r="E56" s="24">
        <v>185</v>
      </c>
      <c r="F56" s="61">
        <v>4</v>
      </c>
      <c r="G56" s="24">
        <v>184</v>
      </c>
      <c r="H56" s="61">
        <v>0</v>
      </c>
      <c r="I56" s="61">
        <v>181</v>
      </c>
      <c r="J56" s="61">
        <v>0</v>
      </c>
      <c r="K56" s="24">
        <v>190.001</v>
      </c>
      <c r="L56" s="61">
        <v>2</v>
      </c>
      <c r="M56" s="42"/>
      <c r="N56" s="22"/>
      <c r="O56" s="5"/>
      <c r="P56" s="22"/>
      <c r="Q56" s="6">
        <v>4</v>
      </c>
      <c r="R56" s="6">
        <v>740.00099999999998</v>
      </c>
      <c r="S56" s="7">
        <v>185.00024999999999</v>
      </c>
      <c r="T56" s="41">
        <v>6</v>
      </c>
      <c r="U56" s="8">
        <v>6</v>
      </c>
      <c r="V56" s="9">
        <v>191.00024999999999</v>
      </c>
    </row>
    <row r="58" spans="1:22" x14ac:dyDescent="0.3">
      <c r="Q58" s="37">
        <f>SUM(Q52:Q57)</f>
        <v>20</v>
      </c>
      <c r="R58" s="37">
        <f>SUM(R52:R57)</f>
        <v>3739.0020000000004</v>
      </c>
      <c r="S58" s="38">
        <f>SUM(R58/Q58)</f>
        <v>186.95010000000002</v>
      </c>
      <c r="T58" s="37">
        <f>SUM(T52:T57)</f>
        <v>22</v>
      </c>
      <c r="U58" s="37">
        <f>SUM(U52:U57)</f>
        <v>38</v>
      </c>
      <c r="V58" s="39">
        <f>SUM(S58+U58)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 B51" name="Range1_2_1_1"/>
    <protectedRange sqref="B2:C2" name="Range1_2"/>
    <protectedRange sqref="D2" name="Range1_1_1"/>
    <protectedRange sqref="T2" name="Range1_3_5_1_1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4_1"/>
    <protectedRange algorithmName="SHA-512" hashValue="ON39YdpmFHfN9f47KpiRvqrKx0V9+erV1CNkpWzYhW/Qyc6aT8rEyCrvauWSYGZK2ia3o7vd3akF07acHAFpOA==" saltValue="yVW9XmDwTqEnmpSGai0KYg==" spinCount="100000" sqref="E18 G18:O18" name="Range1_33_1_1"/>
    <protectedRange algorithmName="SHA-512" hashValue="ON39YdpmFHfN9f47KpiRvqrKx0V9+erV1CNkpWzYhW/Qyc6aT8rEyCrvauWSYGZK2ia3o7vd3akF07acHAFpOA==" saltValue="yVW9XmDwTqEnmpSGai0KYg==" spinCount="100000" sqref="T18" name="Range1_3_5_4_1"/>
    <protectedRange algorithmName="SHA-512" hashValue="ON39YdpmFHfN9f47KpiRvqrKx0V9+erV1CNkpWzYhW/Qyc6aT8rEyCrvauWSYGZK2ia3o7vd3akF07acHAFpOA==" saltValue="yVW9XmDwTqEnmpSGai0KYg==" spinCount="100000" sqref="B24:C24" name="Range1_4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E24 G24:O24" name="Range1_33_1_2"/>
    <protectedRange algorithmName="SHA-512" hashValue="ON39YdpmFHfN9f47KpiRvqrKx0V9+erV1CNkpWzYhW/Qyc6aT8rEyCrvauWSYGZK2ia3o7vd3akF07acHAFpOA==" saltValue="yVW9XmDwTqEnmpSGai0KYg==" spinCount="100000" sqref="T24" name="Range1_3_5_5"/>
    <protectedRange sqref="B27:C27" name="Range1_15"/>
    <protectedRange sqref="D27" name="Range1_1_18"/>
    <protectedRange sqref="E27 G27:O27" name="Range1_33_1_3"/>
    <protectedRange sqref="T27" name="Range1_3_5_16"/>
    <protectedRange algorithmName="SHA-512" hashValue="ON39YdpmFHfN9f47KpiRvqrKx0V9+erV1CNkpWzYhW/Qyc6aT8rEyCrvauWSYGZK2ia3o7vd3akF07acHAFpOA==" saltValue="yVW9XmDwTqEnmpSGai0KYg==" spinCount="100000" sqref="B30:C30" name="Range1_21"/>
    <protectedRange algorithmName="SHA-512" hashValue="ON39YdpmFHfN9f47KpiRvqrKx0V9+erV1CNkpWzYhW/Qyc6aT8rEyCrvauWSYGZK2ia3o7vd3akF07acHAFpOA==" saltValue="yVW9XmDwTqEnmpSGai0KYg==" spinCount="100000" sqref="D30" name="Range1_1_22"/>
    <protectedRange algorithmName="SHA-512" hashValue="ON39YdpmFHfN9f47KpiRvqrKx0V9+erV1CNkpWzYhW/Qyc6aT8rEyCrvauWSYGZK2ia3o7vd3akF07acHAFpOA==" saltValue="yVW9XmDwTqEnmpSGai0KYg==" spinCount="100000" sqref="E30 G30:O30" name="Range1_33_1_4"/>
    <protectedRange algorithmName="SHA-512" hashValue="ON39YdpmFHfN9f47KpiRvqrKx0V9+erV1CNkpWzYhW/Qyc6aT8rEyCrvauWSYGZK2ia3o7vd3akF07acHAFpOA==" saltValue="yVW9XmDwTqEnmpSGai0KYg==" spinCount="100000" sqref="T30" name="Range1_3_5_20"/>
    <protectedRange sqref="E32 B32:C32 H32:L32 N32" name="Range1_26"/>
    <protectedRange sqref="D32" name="Range1_1_27"/>
    <protectedRange sqref="G32 M32 O32" name="Range1_33_1_5"/>
    <protectedRange sqref="T32" name="Range1_3_5_25"/>
    <protectedRange algorithmName="SHA-512" hashValue="ON39YdpmFHfN9f47KpiRvqrKx0V9+erV1CNkpWzYhW/Qyc6aT8rEyCrvauWSYGZK2ia3o7vd3akF07acHAFpOA==" saltValue="yVW9XmDwTqEnmpSGai0KYg==" spinCount="100000" sqref="B35:C35" name="Range1_32"/>
    <protectedRange algorithmName="SHA-512" hashValue="ON39YdpmFHfN9f47KpiRvqrKx0V9+erV1CNkpWzYhW/Qyc6aT8rEyCrvauWSYGZK2ia3o7vd3akF07acHAFpOA==" saltValue="yVW9XmDwTqEnmpSGai0KYg==" spinCount="100000" sqref="D35" name="Range1_1_32"/>
    <protectedRange algorithmName="SHA-512" hashValue="ON39YdpmFHfN9f47KpiRvqrKx0V9+erV1CNkpWzYhW/Qyc6aT8rEyCrvauWSYGZK2ia3o7vd3akF07acHAFpOA==" saltValue="yVW9XmDwTqEnmpSGai0KYg==" spinCount="100000" sqref="T35" name="Range1_3_5_31"/>
    <protectedRange algorithmName="SHA-512" hashValue="ON39YdpmFHfN9f47KpiRvqrKx0V9+erV1CNkpWzYhW/Qyc6aT8rEyCrvauWSYGZK2ia3o7vd3akF07acHAFpOA==" saltValue="yVW9XmDwTqEnmpSGai0KYg==" spinCount="100000" sqref="E53:P53 B53:C53" name="Range1_33_3"/>
    <protectedRange algorithmName="SHA-512" hashValue="ON39YdpmFHfN9f47KpiRvqrKx0V9+erV1CNkpWzYhW/Qyc6aT8rEyCrvauWSYGZK2ia3o7vd3akF07acHAFpOA==" saltValue="yVW9XmDwTqEnmpSGai0KYg==" spinCount="100000" sqref="D53" name="Range1_1_33_2"/>
    <protectedRange algorithmName="SHA-512" hashValue="ON39YdpmFHfN9f47KpiRvqrKx0V9+erV1CNkpWzYhW/Qyc6aT8rEyCrvauWSYGZK2ia3o7vd3akF07acHAFpOA==" saltValue="yVW9XmDwTqEnmpSGai0KYg==" spinCount="100000" sqref="T53" name="Range1_3_5_32_2"/>
    <protectedRange sqref="E55:P55 B55:C55" name="Range1_9_1_1"/>
    <protectedRange sqref="D55" name="Range1_1_5_1_1"/>
    <protectedRange sqref="T55" name="Range1_3_5_4_1_2"/>
    <protectedRange sqref="E36 B36:C36 H36:L36 N36" name="Range1_9_2"/>
    <protectedRange sqref="D36" name="Range1_1_6_1"/>
    <protectedRange sqref="G36 M36 O36" name="Range1_33_1_8"/>
    <protectedRange sqref="T36" name="Range1_3_5_5_1"/>
    <protectedRange sqref="B37:C37" name="Range1_9"/>
    <protectedRange sqref="D37" name="Range1_1_3"/>
    <protectedRange sqref="T37" name="Range1_3_5_3"/>
    <protectedRange algorithmName="SHA-512" hashValue="ON39YdpmFHfN9f47KpiRvqrKx0V9+erV1CNkpWzYhW/Qyc6aT8rEyCrvauWSYGZK2ia3o7vd3akF07acHAFpOA==" saltValue="yVW9XmDwTqEnmpSGai0KYg==" spinCount="100000" sqref="E56:P56 B56:C56" name="Range1_14"/>
    <protectedRange algorithmName="SHA-512" hashValue="ON39YdpmFHfN9f47KpiRvqrKx0V9+erV1CNkpWzYhW/Qyc6aT8rEyCrvauWSYGZK2ia3o7vd3akF07acHAFpOA==" saltValue="yVW9XmDwTqEnmpSGai0KYg==" spinCount="100000" sqref="D56" name="Range1_1_7"/>
    <protectedRange algorithmName="SHA-512" hashValue="ON39YdpmFHfN9f47KpiRvqrKx0V9+erV1CNkpWzYhW/Qyc6aT8rEyCrvauWSYGZK2ia3o7vd3akF07acHAFpOA==" saltValue="yVW9XmDwTqEnmpSGai0KYg==" spinCount="100000" sqref="T56" name="Range1_3_5_7"/>
    <protectedRange sqref="E38 B38:C38 H38:L38 N38" name="Range1_13"/>
    <protectedRange sqref="D38" name="Range1_1_4_2"/>
    <protectedRange sqref="G38 M38 O38" name="Range1_33_1_6"/>
    <protectedRange sqref="T38" name="Range1_3_5_4_2"/>
    <protectedRange sqref="E39 B39:C39 H39:L39 N39" name="Range1_13_2"/>
    <protectedRange sqref="D39" name="Range1_1_4_3"/>
    <protectedRange sqref="G39 M39 O39" name="Range1_33_1_7"/>
    <protectedRange sqref="T39" name="Range1_3_5_4_3"/>
    <protectedRange algorithmName="SHA-512" hashValue="ON39YdpmFHfN9f47KpiRvqrKx0V9+erV1CNkpWzYhW/Qyc6aT8rEyCrvauWSYGZK2ia3o7vd3akF07acHAFpOA==" saltValue="yVW9XmDwTqEnmpSGai0KYg==" spinCount="100000" sqref="E40 B40:C40 H40:L40 N40" name="Range1_9_1"/>
    <protectedRange algorithmName="SHA-512" hashValue="ON39YdpmFHfN9f47KpiRvqrKx0V9+erV1CNkpWzYhW/Qyc6aT8rEyCrvauWSYGZK2ia3o7vd3akF07acHAFpOA==" saltValue="yVW9XmDwTqEnmpSGai0KYg==" spinCount="100000" sqref="D40" name="Range1_1_14"/>
    <protectedRange algorithmName="SHA-512" hashValue="ON39YdpmFHfN9f47KpiRvqrKx0V9+erV1CNkpWzYhW/Qyc6aT8rEyCrvauWSYGZK2ia3o7vd3akF07acHAFpOA==" saltValue="yVW9XmDwTqEnmpSGai0KYg==" spinCount="100000" sqref="G40 M40 O40" name="Range1_33_1_1_1"/>
    <protectedRange algorithmName="SHA-512" hashValue="ON39YdpmFHfN9f47KpiRvqrKx0V9+erV1CNkpWzYhW/Qyc6aT8rEyCrvauWSYGZK2ia3o7vd3akF07acHAFpOA==" saltValue="yVW9XmDwTqEnmpSGai0KYg==" spinCount="100000" sqref="T40" name="Range1_3_5_6"/>
    <protectedRange algorithmName="SHA-512" hashValue="ON39YdpmFHfN9f47KpiRvqrKx0V9+erV1CNkpWzYhW/Qyc6aT8rEyCrvauWSYGZK2ia3o7vd3akF07acHAFpOA==" saltValue="yVW9XmDwTqEnmpSGai0KYg==" spinCount="100000" sqref="E41 B41:C41 H41:L41 N41" name="Range1_2_1"/>
    <protectedRange algorithmName="SHA-512" hashValue="ON39YdpmFHfN9f47KpiRvqrKx0V9+erV1CNkpWzYhW/Qyc6aT8rEyCrvauWSYGZK2ia3o7vd3akF07acHAFpOA==" saltValue="yVW9XmDwTqEnmpSGai0KYg==" spinCount="100000" sqref="D41" name="Range1_1_1_1"/>
    <protectedRange algorithmName="SHA-512" hashValue="ON39YdpmFHfN9f47KpiRvqrKx0V9+erV1CNkpWzYhW/Qyc6aT8rEyCrvauWSYGZK2ia3o7vd3akF07acHAFpOA==" saltValue="yVW9XmDwTqEnmpSGai0KYg==" spinCount="100000" sqref="T41" name="Range1_3_5_1"/>
    <protectedRange sqref="B42:C42" name="Range1_13_3"/>
    <protectedRange sqref="D42" name="Range1_1_4_4"/>
    <protectedRange sqref="E42 G42:O42" name="Range1_33_1_9"/>
    <protectedRange sqref="T42" name="Range1_3_5_4_4"/>
    <protectedRange algorithmName="SHA-512" hashValue="ON39YdpmFHfN9f47KpiRvqrKx0V9+erV1CNkpWzYhW/Qyc6aT8rEyCrvauWSYGZK2ia3o7vd3akF07acHAFpOA==" saltValue="yVW9XmDwTqEnmpSGai0KYg==" spinCount="100000" sqref="B43:C43" name="Range1_10"/>
    <protectedRange algorithmName="SHA-512" hashValue="ON39YdpmFHfN9f47KpiRvqrKx0V9+erV1CNkpWzYhW/Qyc6aT8rEyCrvauWSYGZK2ia3o7vd3akF07acHAFpOA==" saltValue="yVW9XmDwTqEnmpSGai0KYg==" spinCount="100000" sqref="D43" name="Range1_1_8"/>
    <protectedRange algorithmName="SHA-512" hashValue="ON39YdpmFHfN9f47KpiRvqrKx0V9+erV1CNkpWzYhW/Qyc6aT8rEyCrvauWSYGZK2ia3o7vd3akF07acHAFpOA==" saltValue="yVW9XmDwTqEnmpSGai0KYg==" spinCount="100000" sqref="T43" name="Range1_3_5_9"/>
    <protectedRange algorithmName="SHA-512" hashValue="ON39YdpmFHfN9f47KpiRvqrKx0V9+erV1CNkpWzYhW/Qyc6aT8rEyCrvauWSYGZK2ia3o7vd3akF07acHAFpOA==" saltValue="yVW9XmDwTqEnmpSGai0KYg==" spinCount="100000" sqref="E44 B44:C44 H44:L44 N44" name="Range1_15_1"/>
    <protectedRange algorithmName="SHA-512" hashValue="ON39YdpmFHfN9f47KpiRvqrKx0V9+erV1CNkpWzYhW/Qyc6aT8rEyCrvauWSYGZK2ia3o7vd3akF07acHAFpOA==" saltValue="yVW9XmDwTqEnmpSGai0KYg==" spinCount="100000" sqref="D44" name="Range1_1_9"/>
    <protectedRange algorithmName="SHA-512" hashValue="ON39YdpmFHfN9f47KpiRvqrKx0V9+erV1CNkpWzYhW/Qyc6aT8rEyCrvauWSYGZK2ia3o7vd3akF07acHAFpOA==" saltValue="yVW9XmDwTqEnmpSGai0KYg==" spinCount="100000" sqref="G44 M44 O44" name="Range1_33_1_3_1"/>
    <protectedRange algorithmName="SHA-512" hashValue="ON39YdpmFHfN9f47KpiRvqrKx0V9+erV1CNkpWzYhW/Qyc6aT8rEyCrvauWSYGZK2ia3o7vd3akF07acHAFpOA==" saltValue="yVW9XmDwTqEnmpSGai0KYg==" spinCount="100000" sqref="T44" name="Range1_3_5_10"/>
    <protectedRange algorithmName="SHA-512" hashValue="ON39YdpmFHfN9f47KpiRvqrKx0V9+erV1CNkpWzYhW/Qyc6aT8rEyCrvauWSYGZK2ia3o7vd3akF07acHAFpOA==" saltValue="yVW9XmDwTqEnmpSGai0KYg==" spinCount="100000" sqref="E45 B45:C45 H45:L45 N45" name="Range1_6"/>
    <protectedRange algorithmName="SHA-512" hashValue="ON39YdpmFHfN9f47KpiRvqrKx0V9+erV1CNkpWzYhW/Qyc6aT8rEyCrvauWSYGZK2ia3o7vd3akF07acHAFpOA==" saltValue="yVW9XmDwTqEnmpSGai0KYg==" spinCount="100000" sqref="D45" name="Range1_1_6_2"/>
    <protectedRange algorithmName="SHA-512" hashValue="ON39YdpmFHfN9f47KpiRvqrKx0V9+erV1CNkpWzYhW/Qyc6aT8rEyCrvauWSYGZK2ia3o7vd3akF07acHAFpOA==" saltValue="yVW9XmDwTqEnmpSGai0KYg==" spinCount="100000" sqref="G45 M45 O45" name="Range1_33_1_1_2"/>
    <protectedRange algorithmName="SHA-512" hashValue="ON39YdpmFHfN9f47KpiRvqrKx0V9+erV1CNkpWzYhW/Qyc6aT8rEyCrvauWSYGZK2ia3o7vd3akF07acHAFpOA==" saltValue="yVW9XmDwTqEnmpSGai0KYg==" spinCount="100000" sqref="T45" name="Range1_3_5_5_2"/>
    <protectedRange sqref="B46:C46" name="Range1_13_4"/>
    <protectedRange sqref="D46" name="Range1_1_4_5"/>
    <protectedRange sqref="T46" name="Range1_3_5_4_5"/>
  </protectedRanges>
  <conditionalFormatting sqref="L32:P32">
    <cfRule type="cellIs" dxfId="1117" priority="109" operator="greaterThanOrEqual">
      <formula>200</formula>
    </cfRule>
  </conditionalFormatting>
  <conditionalFormatting sqref="M32">
    <cfRule type="top10" dxfId="1116" priority="111" rank="1"/>
  </conditionalFormatting>
  <conditionalFormatting sqref="O32">
    <cfRule type="top10" dxfId="1115" priority="110" rank="1"/>
  </conditionalFormatting>
  <conditionalFormatting sqref="E55">
    <cfRule type="top10" dxfId="1114" priority="98" rank="1"/>
  </conditionalFormatting>
  <conditionalFormatting sqref="E55:P55">
    <cfRule type="cellIs" dxfId="1113" priority="92" operator="greaterThanOrEqual">
      <formula>200</formula>
    </cfRule>
  </conditionalFormatting>
  <conditionalFormatting sqref="G55">
    <cfRule type="top10" dxfId="1112" priority="97" rank="1"/>
  </conditionalFormatting>
  <conditionalFormatting sqref="I55">
    <cfRule type="top10" dxfId="1111" priority="96" rank="1"/>
  </conditionalFormatting>
  <conditionalFormatting sqref="K55">
    <cfRule type="top10" dxfId="1110" priority="95" rank="1"/>
  </conditionalFormatting>
  <conditionalFormatting sqref="M55">
    <cfRule type="top10" dxfId="1109" priority="94" rank="1"/>
  </conditionalFormatting>
  <conditionalFormatting sqref="O55">
    <cfRule type="top10" dxfId="1108" priority="93" rank="1"/>
  </conditionalFormatting>
  <conditionalFormatting sqref="E36">
    <cfRule type="top10" dxfId="1107" priority="91" rank="1"/>
  </conditionalFormatting>
  <conditionalFormatting sqref="G36">
    <cfRule type="top10" dxfId="1106" priority="90" rank="1"/>
  </conditionalFormatting>
  <conditionalFormatting sqref="I36">
    <cfRule type="top10" dxfId="1105" priority="89" rank="1"/>
  </conditionalFormatting>
  <conditionalFormatting sqref="K36">
    <cfRule type="top10" dxfId="1104" priority="88" rank="1"/>
  </conditionalFormatting>
  <conditionalFormatting sqref="M36">
    <cfRule type="top10" dxfId="1103" priority="87" rank="1"/>
  </conditionalFormatting>
  <conditionalFormatting sqref="O36">
    <cfRule type="top10" dxfId="1102" priority="86" rank="1"/>
  </conditionalFormatting>
  <conditionalFormatting sqref="E36:P36">
    <cfRule type="cellIs" dxfId="1101" priority="85" operator="greaterThanOrEqual">
      <formula>200</formula>
    </cfRule>
  </conditionalFormatting>
  <conditionalFormatting sqref="E37">
    <cfRule type="top10" dxfId="1100" priority="84" rank="1"/>
  </conditionalFormatting>
  <conditionalFormatting sqref="G37">
    <cfRule type="top10" dxfId="1099" priority="83" rank="1"/>
  </conditionalFormatting>
  <conditionalFormatting sqref="I37">
    <cfRule type="top10" dxfId="1098" priority="82" rank="1"/>
  </conditionalFormatting>
  <conditionalFormatting sqref="K37">
    <cfRule type="top10" dxfId="1097" priority="81" rank="1"/>
  </conditionalFormatting>
  <conditionalFormatting sqref="M37">
    <cfRule type="top10" dxfId="1096" priority="80" rank="1"/>
  </conditionalFormatting>
  <conditionalFormatting sqref="O37">
    <cfRule type="top10" dxfId="1095" priority="79" rank="1"/>
  </conditionalFormatting>
  <conditionalFormatting sqref="E37:P37">
    <cfRule type="cellIs" dxfId="1094" priority="78" operator="greaterThanOrEqual">
      <formula>200</formula>
    </cfRule>
  </conditionalFormatting>
  <conditionalFormatting sqref="E38">
    <cfRule type="top10" dxfId="1093" priority="70" rank="1"/>
  </conditionalFormatting>
  <conditionalFormatting sqref="G38">
    <cfRule type="top10" dxfId="1092" priority="69" rank="1"/>
  </conditionalFormatting>
  <conditionalFormatting sqref="I38">
    <cfRule type="top10" dxfId="1091" priority="68" rank="1"/>
  </conditionalFormatting>
  <conditionalFormatting sqref="K38">
    <cfRule type="top10" dxfId="1090" priority="67" rank="1"/>
  </conditionalFormatting>
  <conditionalFormatting sqref="M38">
    <cfRule type="top10" dxfId="1089" priority="66" rank="1"/>
  </conditionalFormatting>
  <conditionalFormatting sqref="O38">
    <cfRule type="top10" dxfId="1088" priority="65" rank="1"/>
  </conditionalFormatting>
  <conditionalFormatting sqref="E38:P38">
    <cfRule type="cellIs" dxfId="1087" priority="64" operator="greaterThanOrEqual">
      <formula>200</formula>
    </cfRule>
  </conditionalFormatting>
  <conditionalFormatting sqref="E56">
    <cfRule type="top10" dxfId="1086" priority="58" rank="1"/>
  </conditionalFormatting>
  <conditionalFormatting sqref="E56:P56">
    <cfRule type="cellIs" dxfId="1085" priority="57" operator="greaterThanOrEqual">
      <formula>200</formula>
    </cfRule>
  </conditionalFormatting>
  <conditionalFormatting sqref="G56">
    <cfRule type="top10" dxfId="1084" priority="59" rank="1"/>
  </conditionalFormatting>
  <conditionalFormatting sqref="I56">
    <cfRule type="top10" dxfId="1083" priority="60" rank="1"/>
  </conditionalFormatting>
  <conditionalFormatting sqref="K56">
    <cfRule type="top10" dxfId="1082" priority="61" rank="1"/>
  </conditionalFormatting>
  <conditionalFormatting sqref="M56">
    <cfRule type="top10" dxfId="1081" priority="62" rank="1"/>
  </conditionalFormatting>
  <conditionalFormatting sqref="O56">
    <cfRule type="top10" dxfId="1080" priority="63" rank="1"/>
  </conditionalFormatting>
  <conditionalFormatting sqref="E39">
    <cfRule type="top10" dxfId="1079" priority="56" rank="1"/>
  </conditionalFormatting>
  <conditionalFormatting sqref="G39">
    <cfRule type="top10" dxfId="1078" priority="55" rank="1"/>
  </conditionalFormatting>
  <conditionalFormatting sqref="I39">
    <cfRule type="top10" dxfId="1077" priority="54" rank="1"/>
  </conditionalFormatting>
  <conditionalFormatting sqref="K39">
    <cfRule type="top10" dxfId="1076" priority="53" rank="1"/>
  </conditionalFormatting>
  <conditionalFormatting sqref="M39">
    <cfRule type="top10" dxfId="1075" priority="52" rank="1"/>
  </conditionalFormatting>
  <conditionalFormatting sqref="O39">
    <cfRule type="top10" dxfId="1074" priority="51" rank="1"/>
  </conditionalFormatting>
  <conditionalFormatting sqref="E39:P39">
    <cfRule type="cellIs" dxfId="1073" priority="50" operator="greaterThanOrEqual">
      <formula>200</formula>
    </cfRule>
  </conditionalFormatting>
  <conditionalFormatting sqref="E40">
    <cfRule type="top10" dxfId="1072" priority="49" rank="1"/>
  </conditionalFormatting>
  <conditionalFormatting sqref="G40">
    <cfRule type="top10" dxfId="1071" priority="48" rank="1"/>
  </conditionalFormatting>
  <conditionalFormatting sqref="I40">
    <cfRule type="top10" dxfId="1070" priority="47" rank="1"/>
  </conditionalFormatting>
  <conditionalFormatting sqref="K40">
    <cfRule type="top10" dxfId="1069" priority="46" rank="1"/>
  </conditionalFormatting>
  <conditionalFormatting sqref="M40">
    <cfRule type="top10" dxfId="1068" priority="45" rank="1"/>
  </conditionalFormatting>
  <conditionalFormatting sqref="O40">
    <cfRule type="top10" dxfId="1067" priority="44" rank="1"/>
  </conditionalFormatting>
  <conditionalFormatting sqref="E40:P40">
    <cfRule type="cellIs" dxfId="1066" priority="43" operator="greaterThanOrEqual">
      <formula>200</formula>
    </cfRule>
  </conditionalFormatting>
  <conditionalFormatting sqref="E41">
    <cfRule type="top10" dxfId="1065" priority="42" rank="1"/>
  </conditionalFormatting>
  <conditionalFormatting sqref="G41">
    <cfRule type="top10" dxfId="1064" priority="41" rank="1"/>
  </conditionalFormatting>
  <conditionalFormatting sqref="I41">
    <cfRule type="top10" dxfId="1063" priority="40" rank="1"/>
  </conditionalFormatting>
  <conditionalFormatting sqref="K41">
    <cfRule type="top10" dxfId="1062" priority="39" rank="1"/>
  </conditionalFormatting>
  <conditionalFormatting sqref="M41">
    <cfRule type="top10" dxfId="1061" priority="38" rank="1"/>
  </conditionalFormatting>
  <conditionalFormatting sqref="O41">
    <cfRule type="top10" dxfId="1060" priority="37" rank="1"/>
  </conditionalFormatting>
  <conditionalFormatting sqref="E41:P41">
    <cfRule type="cellIs" dxfId="1059" priority="36" operator="greaterThanOrEqual">
      <formula>200</formula>
    </cfRule>
  </conditionalFormatting>
  <conditionalFormatting sqref="E42">
    <cfRule type="top10" dxfId="1058" priority="35" rank="1"/>
  </conditionalFormatting>
  <conditionalFormatting sqref="G42">
    <cfRule type="top10" dxfId="1057" priority="34" rank="1"/>
  </conditionalFormatting>
  <conditionalFormatting sqref="I42">
    <cfRule type="top10" dxfId="1056" priority="33" rank="1"/>
  </conditionalFormatting>
  <conditionalFormatting sqref="K42">
    <cfRule type="top10" dxfId="1055" priority="32" rank="1"/>
  </conditionalFormatting>
  <conditionalFormatting sqref="M42">
    <cfRule type="top10" dxfId="1054" priority="31" rank="1"/>
  </conditionalFormatting>
  <conditionalFormatting sqref="O42">
    <cfRule type="top10" dxfId="1053" priority="30" rank="1"/>
  </conditionalFormatting>
  <conditionalFormatting sqref="E42:P42">
    <cfRule type="cellIs" dxfId="1052" priority="29" operator="greaterThanOrEqual">
      <formula>200</formula>
    </cfRule>
  </conditionalFormatting>
  <conditionalFormatting sqref="E43">
    <cfRule type="top10" dxfId="1051" priority="28" rank="1"/>
  </conditionalFormatting>
  <conditionalFormatting sqref="G43">
    <cfRule type="top10" dxfId="1050" priority="27" rank="1"/>
  </conditionalFormatting>
  <conditionalFormatting sqref="I43">
    <cfRule type="top10" dxfId="1049" priority="26" rank="1"/>
  </conditionalFormatting>
  <conditionalFormatting sqref="K43">
    <cfRule type="top10" dxfId="1048" priority="25" rank="1"/>
  </conditionalFormatting>
  <conditionalFormatting sqref="M43">
    <cfRule type="top10" dxfId="1047" priority="24" rank="1"/>
  </conditionalFormatting>
  <conditionalFormatting sqref="O43">
    <cfRule type="top10" dxfId="1046" priority="23" rank="1"/>
  </conditionalFormatting>
  <conditionalFormatting sqref="E43:P43">
    <cfRule type="cellIs" dxfId="1045" priority="22" operator="greaterThanOrEqual">
      <formula>200</formula>
    </cfRule>
  </conditionalFormatting>
  <conditionalFormatting sqref="E44">
    <cfRule type="top10" dxfId="1044" priority="21" rank="1"/>
  </conditionalFormatting>
  <conditionalFormatting sqref="G44">
    <cfRule type="top10" dxfId="1043" priority="20" rank="1"/>
  </conditionalFormatting>
  <conditionalFormatting sqref="I44">
    <cfRule type="top10" dxfId="1042" priority="19" rank="1"/>
  </conditionalFormatting>
  <conditionalFormatting sqref="K44">
    <cfRule type="top10" dxfId="1041" priority="18" rank="1"/>
  </conditionalFormatting>
  <conditionalFormatting sqref="M44">
    <cfRule type="top10" dxfId="1040" priority="17" rank="1"/>
  </conditionalFormatting>
  <conditionalFormatting sqref="O44">
    <cfRule type="top10" dxfId="1039" priority="16" rank="1"/>
  </conditionalFormatting>
  <conditionalFormatting sqref="E44:P44">
    <cfRule type="cellIs" dxfId="1038" priority="15" operator="greaterThanOrEqual">
      <formula>200</formula>
    </cfRule>
  </conditionalFormatting>
  <conditionalFormatting sqref="E45">
    <cfRule type="top10" dxfId="1037" priority="14" rank="1"/>
  </conditionalFormatting>
  <conditionalFormatting sqref="G45">
    <cfRule type="top10" dxfId="1036" priority="13" rank="1"/>
  </conditionalFormatting>
  <conditionalFormatting sqref="I45">
    <cfRule type="top10" dxfId="1035" priority="12" rank="1"/>
  </conditionalFormatting>
  <conditionalFormatting sqref="K45">
    <cfRule type="top10" dxfId="1034" priority="11" rank="1"/>
  </conditionalFormatting>
  <conditionalFormatting sqref="M45">
    <cfRule type="top10" dxfId="1033" priority="10" rank="1"/>
  </conditionalFormatting>
  <conditionalFormatting sqref="O45">
    <cfRule type="top10" dxfId="1032" priority="9" rank="1"/>
  </conditionalFormatting>
  <conditionalFormatting sqref="E45:P45">
    <cfRule type="cellIs" dxfId="1031" priority="8" operator="greaterThanOrEqual">
      <formula>200</formula>
    </cfRule>
  </conditionalFormatting>
  <conditionalFormatting sqref="E46">
    <cfRule type="top10" dxfId="1030" priority="7" rank="1"/>
  </conditionalFormatting>
  <conditionalFormatting sqref="G46">
    <cfRule type="top10" dxfId="1029" priority="6" rank="1"/>
  </conditionalFormatting>
  <conditionalFormatting sqref="I46">
    <cfRule type="top10" dxfId="1028" priority="5" rank="1"/>
  </conditionalFormatting>
  <conditionalFormatting sqref="K46">
    <cfRule type="top10" dxfId="1027" priority="4" rank="1"/>
  </conditionalFormatting>
  <conditionalFormatting sqref="M46">
    <cfRule type="top10" dxfId="1026" priority="3" rank="1"/>
  </conditionalFormatting>
  <conditionalFormatting sqref="O46">
    <cfRule type="top10" dxfId="1025" priority="2" rank="1"/>
  </conditionalFormatting>
  <conditionalFormatting sqref="E46:P46">
    <cfRule type="cellIs" dxfId="1024" priority="1" operator="greaterThanOrEqual">
      <formula>200</formula>
    </cfRule>
  </conditionalFormatting>
  <hyperlinks>
    <hyperlink ref="X1" location="'Kentucky 2025'!A1" display="Return to Rankings" xr:uid="{C8EC5D52-0ACC-4D04-9E36-16C2D6F3616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DFC140C-F8E4-40E4-A77D-D862C65D26BA}">
          <x14:formula1>
            <xm:f>'C:\Users\jmfg1\Downloads\[10-22-25-ABRA Wilmore KY Results.xlsm]DATA'!#REF!</xm:f>
          </x14:formula1>
          <xm:sqref>D43</xm:sqref>
        </x14:dataValidation>
        <x14:dataValidation type="list" allowBlank="1" showInputMessage="1" showErrorMessage="1" xr:uid="{E0B6C84A-FF86-44F3-9C52-32E12B9D45FE}">
          <x14:formula1>
            <xm:f>'C:\Users\jmfg1\Downloads\[10-22-25-ABRA Wilmore KY Results.xlsm]DATA'!#REF!</xm:f>
          </x14:formula1>
          <xm:sqref>B43</xm:sqref>
        </x14:dataValidation>
        <x14:dataValidation type="list" allowBlank="1" showInputMessage="1" showErrorMessage="1" xr:uid="{A69A80C2-0515-4EBF-A229-7022C6925A5C}">
          <x14:formula1>
            <xm:f>'C:\Users\jmfg1\Downloads\[ABRA Club Tournament 10252025 Mt. Sterling Ky. 40353.xlsm]DATA'!#REF!</xm:f>
          </x14:formula1>
          <xm:sqref>D44 B44</xm:sqref>
        </x14:dataValidation>
        <x14:dataValidation type="list" allowBlank="1" showInputMessage="1" showErrorMessage="1" xr:uid="{07C192E5-B1CB-446F-AAAB-84C38970DC81}">
          <x14:formula1>
            <xm:f>'[11-2-25-ABRA Wilmore KY Results.xlsm]DATA'!#REF!</xm:f>
          </x14:formula1>
          <xm:sqref>B45 D45</xm:sqref>
        </x14:dataValidation>
        <x14:dataValidation type="list" allowBlank="1" showInputMessage="1" showErrorMessage="1" xr:uid="{9C88FF9D-6517-4325-A36C-08ADD4F6A842}">
          <x14:formula1>
            <xm:f>'[abra coal tipple 11-5-25.xlsm]DATA'!#REF!</xm:f>
          </x14:formula1>
          <xm:sqref>B46</xm:sqref>
        </x14:dataValidation>
        <x14:dataValidation type="list" allowBlank="1" showInputMessage="1" showErrorMessage="1" xr:uid="{DEBDF4EE-08F7-4187-9B5E-F301C4EB920A}">
          <x14:formula1>
            <xm:f>'[abra coal tipple 11-5-25.xlsm]DATA'!#REF!</xm:f>
          </x14:formula1>
          <xm:sqref>D46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DC71-59A4-4976-B364-24879327994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179</v>
      </c>
      <c r="C2" s="3">
        <v>45879</v>
      </c>
      <c r="D2" s="4" t="s">
        <v>40</v>
      </c>
      <c r="E2" s="5">
        <v>187</v>
      </c>
      <c r="F2" s="22">
        <v>2</v>
      </c>
      <c r="G2" s="24">
        <v>187</v>
      </c>
      <c r="H2" s="22">
        <v>1</v>
      </c>
      <c r="I2" s="5">
        <v>185</v>
      </c>
      <c r="J2" s="22">
        <v>0</v>
      </c>
      <c r="K2" s="5">
        <v>189</v>
      </c>
      <c r="L2" s="22">
        <v>3</v>
      </c>
      <c r="M2" s="5">
        <v>184</v>
      </c>
      <c r="N2" s="22"/>
      <c r="O2" s="5">
        <v>184</v>
      </c>
      <c r="P2" s="22"/>
      <c r="Q2" s="6">
        <v>6</v>
      </c>
      <c r="R2" s="6">
        <v>1116</v>
      </c>
      <c r="S2" s="7">
        <v>186</v>
      </c>
      <c r="T2" s="41">
        <v>6</v>
      </c>
      <c r="U2" s="8">
        <v>4</v>
      </c>
      <c r="V2" s="9">
        <v>190</v>
      </c>
    </row>
    <row r="4" spans="1:24" x14ac:dyDescent="0.3">
      <c r="Q4" s="37">
        <f>SUM(Q2:Q3)</f>
        <v>6</v>
      </c>
      <c r="R4" s="37">
        <f>SUM(R2:R3)</f>
        <v>1116</v>
      </c>
      <c r="S4" s="38">
        <f>SUM(R4/Q4)</f>
        <v>186</v>
      </c>
      <c r="T4" s="37">
        <f>SUM(T2:T3)</f>
        <v>6</v>
      </c>
      <c r="U4" s="37">
        <f>SUM(U2:U3)</f>
        <v>4</v>
      </c>
      <c r="V4" s="39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C44BE368-E278-408A-A3A9-5633CFAB344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F49C-28E6-421B-B5E6-8A0515161489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15</v>
      </c>
      <c r="B2" s="2" t="s">
        <v>103</v>
      </c>
      <c r="C2" s="3">
        <v>45773</v>
      </c>
      <c r="D2" s="4" t="s">
        <v>102</v>
      </c>
      <c r="E2" s="5">
        <v>195</v>
      </c>
      <c r="F2" s="22">
        <v>1</v>
      </c>
      <c r="G2" s="5">
        <v>197</v>
      </c>
      <c r="H2" s="22">
        <v>1</v>
      </c>
      <c r="I2" s="5">
        <v>198</v>
      </c>
      <c r="J2" s="22">
        <v>4</v>
      </c>
      <c r="K2" s="81">
        <v>200</v>
      </c>
      <c r="L2" s="22">
        <v>4</v>
      </c>
      <c r="M2" s="5"/>
      <c r="N2" s="22"/>
      <c r="O2" s="5"/>
      <c r="P2" s="22"/>
      <c r="Q2" s="6">
        <v>4</v>
      </c>
      <c r="R2" s="6">
        <v>790</v>
      </c>
      <c r="S2" s="7">
        <v>197.5</v>
      </c>
      <c r="T2" s="41">
        <v>10</v>
      </c>
      <c r="U2" s="8">
        <v>8</v>
      </c>
      <c r="V2" s="9">
        <v>205.5</v>
      </c>
    </row>
    <row r="3" spans="1:24" ht="15" customHeight="1" x14ac:dyDescent="0.3">
      <c r="A3" s="1" t="s">
        <v>15</v>
      </c>
      <c r="B3" s="2" t="s">
        <v>103</v>
      </c>
      <c r="C3" s="3">
        <v>45801</v>
      </c>
      <c r="D3" s="4" t="s">
        <v>102</v>
      </c>
      <c r="E3" s="81">
        <v>200</v>
      </c>
      <c r="F3" s="22">
        <v>6</v>
      </c>
      <c r="G3" s="5">
        <v>198</v>
      </c>
      <c r="H3" s="22">
        <v>3</v>
      </c>
      <c r="I3" s="5">
        <v>197</v>
      </c>
      <c r="J3" s="22">
        <v>3</v>
      </c>
      <c r="K3" s="5">
        <v>198</v>
      </c>
      <c r="L3" s="22">
        <v>3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41">
        <v>15</v>
      </c>
      <c r="U3" s="8">
        <v>9</v>
      </c>
      <c r="V3" s="9">
        <v>207.25</v>
      </c>
    </row>
    <row r="4" spans="1:24" ht="15" customHeight="1" x14ac:dyDescent="0.3">
      <c r="A4" s="1" t="s">
        <v>15</v>
      </c>
      <c r="B4" s="2" t="s">
        <v>103</v>
      </c>
      <c r="C4" s="3">
        <v>45836</v>
      </c>
      <c r="D4" s="4" t="s">
        <v>102</v>
      </c>
      <c r="E4" s="5">
        <v>191</v>
      </c>
      <c r="F4" s="22">
        <v>5</v>
      </c>
      <c r="G4" s="5">
        <v>198</v>
      </c>
      <c r="H4" s="22">
        <v>3</v>
      </c>
      <c r="I4" s="5">
        <v>199</v>
      </c>
      <c r="J4" s="22">
        <v>3</v>
      </c>
      <c r="K4" s="5">
        <v>199</v>
      </c>
      <c r="L4" s="22">
        <v>4</v>
      </c>
      <c r="M4" s="5"/>
      <c r="N4" s="22"/>
      <c r="O4" s="5"/>
      <c r="P4" s="22"/>
      <c r="Q4" s="6">
        <v>4</v>
      </c>
      <c r="R4" s="6">
        <v>787</v>
      </c>
      <c r="S4" s="7">
        <v>196.75</v>
      </c>
      <c r="T4" s="41">
        <v>15</v>
      </c>
      <c r="U4" s="8">
        <v>9</v>
      </c>
      <c r="V4" s="9">
        <v>205.75</v>
      </c>
    </row>
    <row r="5" spans="1:24" ht="15" customHeight="1" x14ac:dyDescent="0.3">
      <c r="A5" s="1" t="s">
        <v>15</v>
      </c>
      <c r="B5" s="2" t="s">
        <v>103</v>
      </c>
      <c r="C5" s="3">
        <v>45864</v>
      </c>
      <c r="D5" s="4" t="s">
        <v>102</v>
      </c>
      <c r="E5" s="5">
        <v>196</v>
      </c>
      <c r="F5" s="22">
        <v>2</v>
      </c>
      <c r="G5" s="5">
        <v>169</v>
      </c>
      <c r="H5" s="22">
        <v>1</v>
      </c>
      <c r="I5" s="5">
        <v>199</v>
      </c>
      <c r="J5" s="22">
        <v>1</v>
      </c>
      <c r="K5" s="5">
        <v>198</v>
      </c>
      <c r="L5" s="22">
        <v>3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41">
        <v>7</v>
      </c>
      <c r="U5" s="8">
        <v>5</v>
      </c>
      <c r="V5" s="9">
        <v>195.5</v>
      </c>
    </row>
    <row r="6" spans="1:24" x14ac:dyDescent="0.3">
      <c r="A6" s="1" t="s">
        <v>15</v>
      </c>
      <c r="B6" s="2" t="s">
        <v>103</v>
      </c>
      <c r="C6" s="3">
        <v>45927</v>
      </c>
      <c r="D6" s="4" t="s">
        <v>102</v>
      </c>
      <c r="E6" s="5">
        <v>200</v>
      </c>
      <c r="F6" s="22">
        <v>2</v>
      </c>
      <c r="G6" s="5">
        <v>200</v>
      </c>
      <c r="H6" s="22">
        <v>5</v>
      </c>
      <c r="I6" s="5">
        <v>200</v>
      </c>
      <c r="J6" s="22">
        <v>4</v>
      </c>
      <c r="K6" s="5">
        <v>198</v>
      </c>
      <c r="L6" s="22">
        <v>5</v>
      </c>
      <c r="M6" s="5"/>
      <c r="N6" s="22"/>
      <c r="O6" s="5"/>
      <c r="P6" s="22"/>
      <c r="Q6" s="6">
        <v>4</v>
      </c>
      <c r="R6" s="6">
        <v>798</v>
      </c>
      <c r="S6" s="7">
        <v>199.5</v>
      </c>
      <c r="T6" s="41">
        <f>SUM(F6+H6+J6+L6)</f>
        <v>16</v>
      </c>
      <c r="U6" s="8">
        <v>11</v>
      </c>
      <c r="V6" s="9">
        <v>210.5</v>
      </c>
    </row>
    <row r="7" spans="1:24" x14ac:dyDescent="0.3">
      <c r="A7" s="1" t="s">
        <v>15</v>
      </c>
      <c r="B7" s="2" t="s">
        <v>103</v>
      </c>
      <c r="C7" s="3">
        <v>45955</v>
      </c>
      <c r="D7" s="4" t="s">
        <v>102</v>
      </c>
      <c r="E7" s="5">
        <v>198</v>
      </c>
      <c r="F7" s="22">
        <v>2</v>
      </c>
      <c r="G7" s="5">
        <v>198</v>
      </c>
      <c r="H7" s="22">
        <v>5</v>
      </c>
      <c r="I7" s="5">
        <v>198</v>
      </c>
      <c r="J7" s="22">
        <v>6</v>
      </c>
      <c r="K7" s="5">
        <v>197</v>
      </c>
      <c r="L7" s="22">
        <v>1</v>
      </c>
      <c r="M7" s="5">
        <v>195</v>
      </c>
      <c r="N7" s="22">
        <v>5</v>
      </c>
      <c r="O7" s="5">
        <v>195</v>
      </c>
      <c r="P7" s="22">
        <v>1</v>
      </c>
      <c r="Q7" s="6">
        <v>6</v>
      </c>
      <c r="R7" s="6">
        <v>1181</v>
      </c>
      <c r="S7" s="7">
        <v>196.83333333333334</v>
      </c>
      <c r="T7" s="41">
        <v>20</v>
      </c>
      <c r="U7" s="8">
        <v>22</v>
      </c>
      <c r="V7" s="9">
        <v>218.83333333333334</v>
      </c>
    </row>
    <row r="9" spans="1:24" x14ac:dyDescent="0.3">
      <c r="Q9" s="37">
        <f>SUM(Q2:Q8)</f>
        <v>26</v>
      </c>
      <c r="R9" s="37">
        <f>SUM(R2:R8)</f>
        <v>5111</v>
      </c>
      <c r="S9" s="38">
        <f>SUM(R9/Q9)</f>
        <v>196.57692307692307</v>
      </c>
      <c r="T9" s="37">
        <f>SUM(T2:T8)</f>
        <v>83</v>
      </c>
      <c r="U9" s="37">
        <f>SUM(U2:U8)</f>
        <v>64</v>
      </c>
      <c r="V9" s="39">
        <f>SUM(S9+U9)</f>
        <v>260.57692307692309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E2:P2 T2" name="Range1_3_5_8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1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E5:P5 T5" name="Range1_3_5_19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E7:P7 T7" name="Range1_3_5_9"/>
  </protectedRanges>
  <conditionalFormatting sqref="E6">
    <cfRule type="top10" dxfId="1023" priority="14" rank="1"/>
  </conditionalFormatting>
  <conditionalFormatting sqref="G6">
    <cfRule type="top10" dxfId="1022" priority="13" rank="1"/>
  </conditionalFormatting>
  <conditionalFormatting sqref="E6:P6">
    <cfRule type="cellIs" dxfId="1021" priority="12" operator="greaterThanOrEqual">
      <formula>200</formula>
    </cfRule>
  </conditionalFormatting>
  <conditionalFormatting sqref="I6">
    <cfRule type="top10" dxfId="1020" priority="11" rank="1"/>
  </conditionalFormatting>
  <conditionalFormatting sqref="K6">
    <cfRule type="top10" dxfId="1019" priority="10" rank="1"/>
  </conditionalFormatting>
  <conditionalFormatting sqref="M6">
    <cfRule type="top10" dxfId="1018" priority="9" rank="1"/>
  </conditionalFormatting>
  <conditionalFormatting sqref="O6">
    <cfRule type="top10" dxfId="1017" priority="8" rank="1"/>
  </conditionalFormatting>
  <conditionalFormatting sqref="E7">
    <cfRule type="top10" dxfId="1016" priority="7" rank="1"/>
  </conditionalFormatting>
  <conditionalFormatting sqref="G7">
    <cfRule type="top10" dxfId="1015" priority="6" rank="1"/>
  </conditionalFormatting>
  <conditionalFormatting sqref="E7:P7">
    <cfRule type="cellIs" dxfId="1014" priority="5" operator="greaterThanOrEqual">
      <formula>200</formula>
    </cfRule>
  </conditionalFormatting>
  <conditionalFormatting sqref="I7">
    <cfRule type="top10" dxfId="1013" priority="4" rank="1"/>
  </conditionalFormatting>
  <conditionalFormatting sqref="K7">
    <cfRule type="top10" dxfId="1012" priority="3" rank="1"/>
  </conditionalFormatting>
  <conditionalFormatting sqref="M7">
    <cfRule type="top10" dxfId="1011" priority="2" rank="1"/>
  </conditionalFormatting>
  <conditionalFormatting sqref="O7">
    <cfRule type="top10" dxfId="1010" priority="1" rank="1"/>
  </conditionalFormatting>
  <hyperlinks>
    <hyperlink ref="X1" location="'Kentucky 2025'!A1" display="Return to Rankings" xr:uid="{33883431-2D83-4154-B1DE-E6C9AB565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2C63D9-EAA2-4F88-980F-064F09D34FDC}">
          <x14:formula1>
            <xm:f>'C:\Users\jmfg1\Downloads\[ABRA Club Tournament 10252025 Mt. Sterling Ky. 40353.xlsm]DATA'!#REF!</xm:f>
          </x14:formula1>
          <xm:sqref>B7</xm:sqref>
        </x14:dataValidation>
        <x14:dataValidation type="list" allowBlank="1" showInputMessage="1" showErrorMessage="1" xr:uid="{05571D57-D8B8-4726-AA64-A3CFED1CC05D}">
          <x14:formula1>
            <xm:f>'C:\Users\jmfg1\Downloads\[ABRA Club Tournament 10252025 Mt. Sterling Ky. 40353.xlsm]DATA'!#REF!</xm:f>
          </x14:formula1>
          <xm:sqref>D7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EFB2-F547-491A-88F5-30A9F5AF2F97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3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127</v>
      </c>
      <c r="C2" s="3">
        <v>45801</v>
      </c>
      <c r="D2" s="4" t="s">
        <v>102</v>
      </c>
      <c r="E2" s="24">
        <v>169</v>
      </c>
      <c r="F2" s="22">
        <v>0</v>
      </c>
      <c r="G2" s="24">
        <v>156</v>
      </c>
      <c r="H2" s="22">
        <v>0</v>
      </c>
      <c r="I2" s="5">
        <v>168</v>
      </c>
      <c r="J2" s="22">
        <v>0</v>
      </c>
      <c r="K2" s="24">
        <v>171</v>
      </c>
      <c r="L2" s="22">
        <v>0</v>
      </c>
      <c r="M2" s="42"/>
      <c r="N2" s="22"/>
      <c r="O2" s="5"/>
      <c r="P2" s="22"/>
      <c r="Q2" s="6">
        <v>4</v>
      </c>
      <c r="R2" s="6">
        <v>664</v>
      </c>
      <c r="S2" s="7">
        <v>166</v>
      </c>
      <c r="T2" s="41">
        <v>0</v>
      </c>
      <c r="U2" s="8">
        <v>2</v>
      </c>
      <c r="V2" s="9">
        <v>168</v>
      </c>
    </row>
    <row r="4" spans="1:24" x14ac:dyDescent="0.3">
      <c r="Q4" s="37">
        <f>SUM(Q2:Q3)</f>
        <v>4</v>
      </c>
      <c r="R4" s="37">
        <f>SUM(R2:R3)</f>
        <v>664</v>
      </c>
      <c r="S4" s="38">
        <f>SUM(R4/Q4)</f>
        <v>166</v>
      </c>
      <c r="T4" s="37">
        <f>SUM(T2:T3)</f>
        <v>0</v>
      </c>
      <c r="U4" s="37">
        <f>SUM(U2:U3)</f>
        <v>2</v>
      </c>
      <c r="V4" s="39">
        <f>SUM(S4+U4)</f>
        <v>168</v>
      </c>
    </row>
    <row r="7" spans="1:24" x14ac:dyDescent="0.3">
      <c r="A7" s="25" t="s">
        <v>1</v>
      </c>
      <c r="B7" s="26" t="s">
        <v>2</v>
      </c>
      <c r="C7" s="27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3">
      <c r="A8" s="1" t="s">
        <v>116</v>
      </c>
      <c r="B8" s="2" t="s">
        <v>127</v>
      </c>
      <c r="C8" s="3">
        <v>45801</v>
      </c>
      <c r="D8" s="4" t="s">
        <v>102</v>
      </c>
      <c r="E8" s="5">
        <v>181</v>
      </c>
      <c r="F8" s="22">
        <v>1</v>
      </c>
      <c r="G8" s="5">
        <v>178</v>
      </c>
      <c r="H8" s="22">
        <v>0</v>
      </c>
      <c r="I8" s="5">
        <v>185</v>
      </c>
      <c r="J8" s="22">
        <v>0</v>
      </c>
      <c r="K8" s="5">
        <v>179</v>
      </c>
      <c r="L8" s="22">
        <v>2</v>
      </c>
      <c r="M8" s="5"/>
      <c r="N8" s="22"/>
      <c r="O8" s="5"/>
      <c r="P8" s="22"/>
      <c r="Q8" s="6">
        <v>4</v>
      </c>
      <c r="R8" s="6">
        <v>723</v>
      </c>
      <c r="S8" s="7">
        <v>180.75</v>
      </c>
      <c r="T8" s="41">
        <v>3</v>
      </c>
      <c r="U8" s="8">
        <v>13</v>
      </c>
      <c r="V8" s="9">
        <v>193.75</v>
      </c>
    </row>
    <row r="9" spans="1:24" ht="15" customHeight="1" x14ac:dyDescent="0.3">
      <c r="A9" s="1" t="s">
        <v>116</v>
      </c>
      <c r="B9" s="2" t="s">
        <v>127</v>
      </c>
      <c r="C9" s="3">
        <v>45836</v>
      </c>
      <c r="D9" s="4" t="s">
        <v>102</v>
      </c>
      <c r="E9" s="5">
        <v>183</v>
      </c>
      <c r="F9" s="22">
        <v>0</v>
      </c>
      <c r="G9" s="5">
        <v>182</v>
      </c>
      <c r="H9" s="22">
        <v>1</v>
      </c>
      <c r="I9" s="5">
        <v>182</v>
      </c>
      <c r="J9" s="22">
        <v>1</v>
      </c>
      <c r="K9" s="5">
        <v>176</v>
      </c>
      <c r="L9" s="22">
        <v>0</v>
      </c>
      <c r="M9" s="5"/>
      <c r="N9" s="22"/>
      <c r="O9" s="5"/>
      <c r="P9" s="22"/>
      <c r="Q9" s="6">
        <v>4</v>
      </c>
      <c r="R9" s="6">
        <v>723</v>
      </c>
      <c r="S9" s="7">
        <v>180.75</v>
      </c>
      <c r="T9" s="41">
        <v>2</v>
      </c>
      <c r="U9" s="8">
        <v>5</v>
      </c>
      <c r="V9" s="9">
        <v>185.75</v>
      </c>
    </row>
    <row r="10" spans="1:24" x14ac:dyDescent="0.3">
      <c r="A10" s="1" t="s">
        <v>116</v>
      </c>
      <c r="B10" s="2" t="s">
        <v>127</v>
      </c>
      <c r="C10" s="3">
        <v>45864</v>
      </c>
      <c r="D10" s="4" t="s">
        <v>102</v>
      </c>
      <c r="E10" s="5">
        <v>191</v>
      </c>
      <c r="F10" s="22">
        <v>1</v>
      </c>
      <c r="G10" s="5">
        <v>186</v>
      </c>
      <c r="H10" s="22">
        <v>3</v>
      </c>
      <c r="I10" s="5">
        <v>184</v>
      </c>
      <c r="J10" s="22">
        <v>5</v>
      </c>
      <c r="K10" s="5">
        <v>188</v>
      </c>
      <c r="L10" s="22">
        <v>0</v>
      </c>
      <c r="M10" s="5"/>
      <c r="N10" s="22"/>
      <c r="O10" s="5"/>
      <c r="P10" s="22"/>
      <c r="Q10" s="6">
        <v>4</v>
      </c>
      <c r="R10" s="6">
        <v>749</v>
      </c>
      <c r="S10" s="7">
        <v>187.25</v>
      </c>
      <c r="T10" s="41">
        <v>9</v>
      </c>
      <c r="U10" s="8">
        <v>5</v>
      </c>
      <c r="V10" s="9">
        <v>192.25</v>
      </c>
    </row>
    <row r="11" spans="1:24" x14ac:dyDescent="0.3">
      <c r="A11" s="1" t="s">
        <v>116</v>
      </c>
      <c r="B11" s="2" t="s">
        <v>127</v>
      </c>
      <c r="C11" s="3">
        <v>45868</v>
      </c>
      <c r="D11" s="4" t="s">
        <v>40</v>
      </c>
      <c r="E11" s="5">
        <v>181</v>
      </c>
      <c r="F11" s="22">
        <v>2</v>
      </c>
      <c r="G11" s="5">
        <v>184.001</v>
      </c>
      <c r="H11" s="22">
        <v>1</v>
      </c>
      <c r="I11" s="5">
        <v>181</v>
      </c>
      <c r="J11" s="22"/>
      <c r="K11" s="5">
        <v>186</v>
      </c>
      <c r="L11" s="22">
        <v>1</v>
      </c>
      <c r="M11" s="5"/>
      <c r="N11" s="22"/>
      <c r="O11" s="5"/>
      <c r="P11" s="22"/>
      <c r="Q11" s="6">
        <v>4</v>
      </c>
      <c r="R11" s="6">
        <v>732.00099999999998</v>
      </c>
      <c r="S11" s="7">
        <v>183.00024999999999</v>
      </c>
      <c r="T11" s="41">
        <v>4</v>
      </c>
      <c r="U11" s="8">
        <v>6</v>
      </c>
      <c r="V11" s="9">
        <v>189.00024999999999</v>
      </c>
    </row>
    <row r="12" spans="1:24" x14ac:dyDescent="0.3">
      <c r="A12" s="1" t="s">
        <v>116</v>
      </c>
      <c r="B12" s="2" t="s">
        <v>127</v>
      </c>
      <c r="C12" s="3">
        <v>45875</v>
      </c>
      <c r="D12" s="4" t="s">
        <v>40</v>
      </c>
      <c r="E12" s="5">
        <v>186</v>
      </c>
      <c r="F12" s="22">
        <v>3</v>
      </c>
      <c r="G12" s="5">
        <v>187</v>
      </c>
      <c r="H12" s="22"/>
      <c r="I12" s="5">
        <v>187</v>
      </c>
      <c r="J12" s="22"/>
      <c r="K12" s="5">
        <v>188</v>
      </c>
      <c r="L12" s="22">
        <v>3</v>
      </c>
      <c r="M12" s="5"/>
      <c r="N12" s="22"/>
      <c r="O12" s="5"/>
      <c r="P12" s="22"/>
      <c r="Q12" s="6">
        <v>4</v>
      </c>
      <c r="R12" s="6">
        <v>748</v>
      </c>
      <c r="S12" s="7">
        <v>187</v>
      </c>
      <c r="T12" s="41">
        <v>6</v>
      </c>
      <c r="U12" s="8">
        <v>11</v>
      </c>
      <c r="V12" s="9">
        <v>198</v>
      </c>
    </row>
    <row r="13" spans="1:24" x14ac:dyDescent="0.3">
      <c r="A13" s="1" t="s">
        <v>116</v>
      </c>
      <c r="B13" s="2" t="s">
        <v>127</v>
      </c>
      <c r="C13" s="3">
        <v>45879</v>
      </c>
      <c r="D13" s="4" t="s">
        <v>40</v>
      </c>
      <c r="E13" s="5">
        <v>188</v>
      </c>
      <c r="F13" s="22">
        <v>1</v>
      </c>
      <c r="G13" s="5">
        <v>186</v>
      </c>
      <c r="H13" s="22">
        <v>3</v>
      </c>
      <c r="I13" s="5">
        <v>187</v>
      </c>
      <c r="J13" s="22">
        <v>2</v>
      </c>
      <c r="K13" s="81">
        <v>193</v>
      </c>
      <c r="L13" s="22">
        <v>2</v>
      </c>
      <c r="M13" s="5">
        <v>191</v>
      </c>
      <c r="N13" s="22">
        <v>1</v>
      </c>
      <c r="O13" s="5">
        <v>190</v>
      </c>
      <c r="P13" s="22"/>
      <c r="Q13" s="6">
        <v>6</v>
      </c>
      <c r="R13" s="6">
        <v>1135</v>
      </c>
      <c r="S13" s="7">
        <v>189.16666666666666</v>
      </c>
      <c r="T13" s="41">
        <v>9</v>
      </c>
      <c r="U13" s="8">
        <v>12</v>
      </c>
      <c r="V13" s="9">
        <v>201.16666666666666</v>
      </c>
    </row>
    <row r="14" spans="1:24" x14ac:dyDescent="0.3">
      <c r="A14" s="1" t="s">
        <v>116</v>
      </c>
      <c r="B14" s="2" t="s">
        <v>127</v>
      </c>
      <c r="C14" s="3">
        <v>45892</v>
      </c>
      <c r="D14" s="4" t="s">
        <v>102</v>
      </c>
      <c r="E14" s="5">
        <v>183</v>
      </c>
      <c r="F14" s="22">
        <v>1</v>
      </c>
      <c r="G14" s="5">
        <v>190</v>
      </c>
      <c r="H14" s="22">
        <v>1</v>
      </c>
      <c r="I14" s="5">
        <v>190</v>
      </c>
      <c r="J14" s="22">
        <v>2</v>
      </c>
      <c r="K14" s="5">
        <v>183</v>
      </c>
      <c r="L14" s="22">
        <v>0</v>
      </c>
      <c r="M14" s="5"/>
      <c r="N14" s="22"/>
      <c r="O14" s="5"/>
      <c r="P14" s="22"/>
      <c r="Q14" s="6">
        <v>4</v>
      </c>
      <c r="R14" s="6">
        <v>746</v>
      </c>
      <c r="S14" s="7">
        <v>186.5</v>
      </c>
      <c r="T14" s="41">
        <v>4</v>
      </c>
      <c r="U14" s="8">
        <v>5</v>
      </c>
      <c r="V14" s="9">
        <v>191.5</v>
      </c>
    </row>
    <row r="15" spans="1:24" x14ac:dyDescent="0.3">
      <c r="A15" s="1" t="s">
        <v>116</v>
      </c>
      <c r="B15" s="2" t="s">
        <v>127</v>
      </c>
      <c r="C15" s="3">
        <v>45907</v>
      </c>
      <c r="D15" s="4" t="s">
        <v>40</v>
      </c>
      <c r="E15" s="5">
        <v>177</v>
      </c>
      <c r="F15" s="22"/>
      <c r="G15" s="5">
        <v>187</v>
      </c>
      <c r="H15" s="22"/>
      <c r="I15" s="5">
        <v>186</v>
      </c>
      <c r="J15" s="22">
        <v>2</v>
      </c>
      <c r="K15" s="5">
        <v>183</v>
      </c>
      <c r="L15" s="22">
        <v>1</v>
      </c>
      <c r="M15" s="5">
        <v>183</v>
      </c>
      <c r="N15" s="22">
        <v>1</v>
      </c>
      <c r="O15" s="5">
        <v>184</v>
      </c>
      <c r="P15" s="22"/>
      <c r="Q15" s="6">
        <v>6</v>
      </c>
      <c r="R15" s="6">
        <v>1100</v>
      </c>
      <c r="S15" s="7">
        <v>183.33333333333334</v>
      </c>
      <c r="T15" s="41">
        <v>4</v>
      </c>
      <c r="U15" s="8">
        <v>10</v>
      </c>
      <c r="V15" s="9">
        <v>193.33333333333334</v>
      </c>
    </row>
    <row r="16" spans="1:24" x14ac:dyDescent="0.3">
      <c r="A16" s="1" t="s">
        <v>116</v>
      </c>
      <c r="B16" s="2" t="s">
        <v>127</v>
      </c>
      <c r="C16" s="3">
        <v>45955</v>
      </c>
      <c r="D16" s="4" t="s">
        <v>102</v>
      </c>
      <c r="E16" s="5">
        <v>187</v>
      </c>
      <c r="F16" s="22">
        <v>3</v>
      </c>
      <c r="G16" s="5">
        <v>188</v>
      </c>
      <c r="H16" s="22">
        <v>1</v>
      </c>
      <c r="I16" s="5">
        <v>184</v>
      </c>
      <c r="J16" s="22">
        <v>3</v>
      </c>
      <c r="K16" s="5">
        <v>185</v>
      </c>
      <c r="L16" s="22">
        <v>0</v>
      </c>
      <c r="M16" s="5">
        <v>186</v>
      </c>
      <c r="N16" s="22">
        <v>1</v>
      </c>
      <c r="O16" s="5">
        <v>187</v>
      </c>
      <c r="P16" s="22">
        <v>2</v>
      </c>
      <c r="Q16" s="6">
        <v>6</v>
      </c>
      <c r="R16" s="6">
        <v>1117</v>
      </c>
      <c r="S16" s="7">
        <v>186.16666666666666</v>
      </c>
      <c r="T16" s="41">
        <v>10</v>
      </c>
      <c r="U16" s="8">
        <v>10</v>
      </c>
      <c r="V16" s="9">
        <v>196.16666666666666</v>
      </c>
    </row>
    <row r="18" spans="17:22" x14ac:dyDescent="0.3">
      <c r="Q18" s="37">
        <f>SUM(Q8:Q17)</f>
        <v>42</v>
      </c>
      <c r="R18" s="37">
        <f>SUM(R8:R17)</f>
        <v>7773.0010000000002</v>
      </c>
      <c r="S18" s="38">
        <f>SUM(R18/Q18)</f>
        <v>185.07145238095239</v>
      </c>
      <c r="T18" s="37">
        <f>SUM(T8:T17)</f>
        <v>51</v>
      </c>
      <c r="U18" s="37">
        <f>SUM(U8:U17)</f>
        <v>77</v>
      </c>
      <c r="V18" s="39">
        <f>SUM(S18+U18)</f>
        <v>262.07145238095239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H8:P8 E8:F8 B8:C8" name="Range1_18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T8" name="Range1_3_5_9_1"/>
    <protectedRange algorithmName="SHA-512" hashValue="ON39YdpmFHfN9f47KpiRvqrKx0V9+erV1CNkpWzYhW/Qyc6aT8rEyCrvauWSYGZK2ia3o7vd3akF07acHAFpOA==" saltValue="yVW9XmDwTqEnmpSGai0KYg==" spinCount="100000" sqref="H9:P9 E9:F9 B9:C9" name="Range1_7"/>
    <protectedRange algorithmName="SHA-512" hashValue="ON39YdpmFHfN9f47KpiRvqrKx0V9+erV1CNkpWzYhW/Qyc6aT8rEyCrvauWSYGZK2ia3o7vd3akF07acHAFpOA==" saltValue="yVW9XmDwTqEnmpSGai0KYg==" spinCount="100000" sqref="D9" name="Range1_1_16"/>
    <protectedRange algorithmName="SHA-512" hashValue="ON39YdpmFHfN9f47KpiRvqrKx0V9+erV1CNkpWzYhW/Qyc6aT8rEyCrvauWSYGZK2ia3o7vd3akF07acHAFpOA==" saltValue="yVW9XmDwTqEnmpSGai0KYg==" spinCount="100000" sqref="T9" name="Range1_3_5_14"/>
    <protectedRange algorithmName="SHA-512" hashValue="ON39YdpmFHfN9f47KpiRvqrKx0V9+erV1CNkpWzYhW/Qyc6aT8rEyCrvauWSYGZK2ia3o7vd3akF07acHAFpOA==" saltValue="yVW9XmDwTqEnmpSGai0KYg==" spinCount="100000" sqref="H10:P10 E10:F10 B10:C10" name="Range1_24"/>
    <protectedRange algorithmName="SHA-512" hashValue="ON39YdpmFHfN9f47KpiRvqrKx0V9+erV1CNkpWzYhW/Qyc6aT8rEyCrvauWSYGZK2ia3o7vd3akF07acHAFpOA==" saltValue="yVW9XmDwTqEnmpSGai0KYg==" spinCount="100000" sqref="D10" name="Range1_1_25"/>
    <protectedRange algorithmName="SHA-512" hashValue="ON39YdpmFHfN9f47KpiRvqrKx0V9+erV1CNkpWzYhW/Qyc6aT8rEyCrvauWSYGZK2ia3o7vd3akF07acHAFpOA==" saltValue="yVW9XmDwTqEnmpSGai0KYg==" spinCount="100000" sqref="T10" name="Range1_3_5_23"/>
    <protectedRange sqref="H12:P12 E12:F12 B12:C12" name="Range1_29"/>
    <protectedRange sqref="D12" name="Range1_1_30"/>
    <protectedRange sqref="T12" name="Range1_3_5_28"/>
    <protectedRange algorithmName="SHA-512" hashValue="ON39YdpmFHfN9f47KpiRvqrKx0V9+erV1CNkpWzYhW/Qyc6aT8rEyCrvauWSYGZK2ia3o7vd3akF07acHAFpOA==" saltValue="yVW9XmDwTqEnmpSGai0KYg==" spinCount="100000" sqref="H14:P14 E14:F14 B14:C14" name="Range1_35"/>
    <protectedRange algorithmName="SHA-512" hashValue="ON39YdpmFHfN9f47KpiRvqrKx0V9+erV1CNkpWzYhW/Qyc6aT8rEyCrvauWSYGZK2ia3o7vd3akF07acHAFpOA==" saltValue="yVW9XmDwTqEnmpSGai0KYg==" spinCount="100000" sqref="D14" name="Range1_1_35"/>
    <protectedRange algorithmName="SHA-512" hashValue="ON39YdpmFHfN9f47KpiRvqrKx0V9+erV1CNkpWzYhW/Qyc6aT8rEyCrvauWSYGZK2ia3o7vd3akF07acHAFpOA==" saltValue="yVW9XmDwTqEnmpSGai0KYg==" spinCount="100000" sqref="T14" name="Range1_3_5_34"/>
    <protectedRange sqref="H15:P15 E15:F15 B15:C15" name="Range1_15_1"/>
    <protectedRange sqref="D15" name="Range1_1_13_1"/>
    <protectedRange sqref="T15" name="Range1_3_5_8_2"/>
    <protectedRange algorithmName="SHA-512" hashValue="ON39YdpmFHfN9f47KpiRvqrKx0V9+erV1CNkpWzYhW/Qyc6aT8rEyCrvauWSYGZK2ia3o7vd3akF07acHAFpOA==" saltValue="yVW9XmDwTqEnmpSGai0KYg==" spinCount="100000" sqref="H16:P16 E16:F16 B16:C16" name="Range1_18_1"/>
    <protectedRange algorithmName="SHA-512" hashValue="ON39YdpmFHfN9f47KpiRvqrKx0V9+erV1CNkpWzYhW/Qyc6aT8rEyCrvauWSYGZK2ia3o7vd3akF07acHAFpOA==" saltValue="yVW9XmDwTqEnmpSGai0KYg==" spinCount="100000" sqref="D16" name="Range1_1_12"/>
    <protectedRange algorithmName="SHA-512" hashValue="ON39YdpmFHfN9f47KpiRvqrKx0V9+erV1CNkpWzYhW/Qyc6aT8rEyCrvauWSYGZK2ia3o7vd3akF07acHAFpOA==" saltValue="yVW9XmDwTqEnmpSGai0KYg==" spinCount="100000" sqref="T16" name="Range1_3_5_13"/>
  </protectedRanges>
  <conditionalFormatting sqref="L12:O12">
    <cfRule type="cellIs" dxfId="1009" priority="15" operator="greaterThanOrEqual">
      <formula>193</formula>
    </cfRule>
  </conditionalFormatting>
  <conditionalFormatting sqref="M12">
    <cfRule type="top10" dxfId="1008" priority="17" rank="1"/>
  </conditionalFormatting>
  <conditionalFormatting sqref="O12">
    <cfRule type="top10" dxfId="1007" priority="16" rank="1"/>
  </conditionalFormatting>
  <conditionalFormatting sqref="E15">
    <cfRule type="top10" dxfId="1006" priority="14" rank="1"/>
  </conditionalFormatting>
  <conditionalFormatting sqref="G15">
    <cfRule type="top10" dxfId="1005" priority="13" rank="1"/>
  </conditionalFormatting>
  <conditionalFormatting sqref="I15">
    <cfRule type="top10" dxfId="1004" priority="12" rank="1"/>
  </conditionalFormatting>
  <conditionalFormatting sqref="K15">
    <cfRule type="top10" dxfId="1003" priority="11" rank="1"/>
  </conditionalFormatting>
  <conditionalFormatting sqref="M15">
    <cfRule type="top10" dxfId="1002" priority="10" rank="1"/>
  </conditionalFormatting>
  <conditionalFormatting sqref="O15">
    <cfRule type="top10" dxfId="1001" priority="9" rank="1"/>
  </conditionalFormatting>
  <conditionalFormatting sqref="E15:O15">
    <cfRule type="cellIs" dxfId="1000" priority="8" operator="greaterThanOrEqual">
      <formula>193</formula>
    </cfRule>
  </conditionalFormatting>
  <conditionalFormatting sqref="E16">
    <cfRule type="top10" dxfId="999" priority="7" rank="1"/>
  </conditionalFormatting>
  <conditionalFormatting sqref="G16">
    <cfRule type="top10" dxfId="998" priority="6" rank="1"/>
  </conditionalFormatting>
  <conditionalFormatting sqref="I16">
    <cfRule type="top10" dxfId="997" priority="5" rank="1"/>
  </conditionalFormatting>
  <conditionalFormatting sqref="K16">
    <cfRule type="top10" dxfId="996" priority="4" rank="1"/>
  </conditionalFormatting>
  <conditionalFormatting sqref="M16">
    <cfRule type="top10" dxfId="995" priority="3" rank="1"/>
  </conditionalFormatting>
  <conditionalFormatting sqref="O16">
    <cfRule type="top10" dxfId="994" priority="2" rank="1"/>
  </conditionalFormatting>
  <conditionalFormatting sqref="E16:O16">
    <cfRule type="cellIs" dxfId="993" priority="1" operator="greaterThanOrEqual">
      <formula>193</formula>
    </cfRule>
  </conditionalFormatting>
  <hyperlinks>
    <hyperlink ref="X1" location="'Kentucky 2025'!A1" display="Return to Rankings" xr:uid="{29CE6BCD-BFF4-4346-8FF5-7C709EF96C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D3BC5E-CF7D-4D83-B5DA-6F6992D75A37}">
          <x14:formula1>
            <xm:f>'C:\Users\jmfg1\Downloads\[ABRA Club Tournament 10252025 Mt. Sterling Ky. 40353.xlsm]DATA'!#REF!</xm:f>
          </x14:formula1>
          <xm:sqref>B16</xm:sqref>
        </x14:dataValidation>
        <x14:dataValidation type="list" allowBlank="1" showInputMessage="1" showErrorMessage="1" xr:uid="{8012878C-AFB0-4072-9845-BFAE644EABB4}">
          <x14:formula1>
            <xm:f>'C:\Users\jmfg1\Downloads\[ABRA Club Tournament 10252025 Mt. Sterling Ky. 40353.xlsm]DATA'!#REF!</xm:f>
          </x14:formula1>
          <xm:sqref>D16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7D1E-2067-465D-B751-EA3D2976A66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3">
      <c r="A2" s="67" t="s">
        <v>11</v>
      </c>
      <c r="B2" s="68" t="s">
        <v>107</v>
      </c>
      <c r="C2" s="69">
        <v>45773</v>
      </c>
      <c r="D2" s="70" t="s">
        <v>102</v>
      </c>
      <c r="E2" s="71">
        <v>183</v>
      </c>
      <c r="F2" s="72">
        <v>1</v>
      </c>
      <c r="G2" s="79">
        <v>185</v>
      </c>
      <c r="H2" s="72">
        <v>2</v>
      </c>
      <c r="I2" s="71">
        <v>178</v>
      </c>
      <c r="J2" s="72">
        <v>0</v>
      </c>
      <c r="K2" s="71">
        <v>187</v>
      </c>
      <c r="L2" s="72">
        <v>0</v>
      </c>
      <c r="M2" s="71"/>
      <c r="N2" s="72"/>
      <c r="O2" s="71"/>
      <c r="P2" s="72"/>
      <c r="Q2" s="73">
        <v>4</v>
      </c>
      <c r="R2" s="73">
        <v>733</v>
      </c>
      <c r="S2" s="74">
        <v>183.25</v>
      </c>
      <c r="T2" s="75">
        <v>3</v>
      </c>
      <c r="U2" s="76">
        <v>3</v>
      </c>
      <c r="V2" s="77">
        <v>186.25</v>
      </c>
    </row>
    <row r="4" spans="1:24" x14ac:dyDescent="0.3">
      <c r="Q4" s="37">
        <f>SUM(Q2:Q3)</f>
        <v>4</v>
      </c>
      <c r="R4" s="37">
        <f>SUM(R2:R3)</f>
        <v>733</v>
      </c>
      <c r="S4" s="38">
        <f>SUM(R4/Q4)</f>
        <v>183.25</v>
      </c>
      <c r="T4" s="37">
        <f>SUM(T2:T3)</f>
        <v>3</v>
      </c>
      <c r="U4" s="37">
        <f>SUM(U2:U3)</f>
        <v>3</v>
      </c>
      <c r="V4" s="39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Kentucky 2025'!A1" display="Return to Rankings" xr:uid="{575596B3-F5DE-4D11-B6F6-AB20A7816B0C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01AE-277D-4813-86AE-E9CCFA0C8C62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35</v>
      </c>
      <c r="B2" s="2" t="s">
        <v>117</v>
      </c>
      <c r="C2" s="3">
        <v>45773</v>
      </c>
      <c r="D2" s="4" t="s">
        <v>102</v>
      </c>
      <c r="E2" s="5">
        <v>192</v>
      </c>
      <c r="F2" s="22">
        <v>2</v>
      </c>
      <c r="G2" s="24">
        <v>182</v>
      </c>
      <c r="H2" s="22">
        <v>2</v>
      </c>
      <c r="I2" s="5">
        <v>182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739</v>
      </c>
      <c r="S2" s="7">
        <v>184.75</v>
      </c>
      <c r="T2" s="41">
        <v>6</v>
      </c>
      <c r="U2" s="8">
        <v>2</v>
      </c>
      <c r="V2" s="9">
        <v>186.75</v>
      </c>
    </row>
    <row r="3" spans="1:24" ht="15" customHeight="1" x14ac:dyDescent="0.3">
      <c r="A3" s="1" t="s">
        <v>35</v>
      </c>
      <c r="B3" s="2" t="s">
        <v>117</v>
      </c>
      <c r="C3" s="3">
        <v>45801</v>
      </c>
      <c r="D3" s="4" t="s">
        <v>102</v>
      </c>
      <c r="E3" s="5">
        <v>188</v>
      </c>
      <c r="F3" s="22">
        <v>2</v>
      </c>
      <c r="G3" s="24">
        <v>190</v>
      </c>
      <c r="H3" s="22">
        <v>2</v>
      </c>
      <c r="I3" s="5">
        <v>183</v>
      </c>
      <c r="J3" s="22">
        <v>1</v>
      </c>
      <c r="K3" s="5">
        <v>186</v>
      </c>
      <c r="L3" s="22">
        <v>2</v>
      </c>
      <c r="M3" s="5"/>
      <c r="N3" s="22"/>
      <c r="O3" s="5"/>
      <c r="P3" s="22"/>
      <c r="Q3" s="6">
        <v>4</v>
      </c>
      <c r="R3" s="6">
        <v>747</v>
      </c>
      <c r="S3" s="7">
        <v>186.75</v>
      </c>
      <c r="T3" s="41">
        <v>7</v>
      </c>
      <c r="U3" s="8">
        <v>2</v>
      </c>
      <c r="V3" s="9">
        <v>188.75</v>
      </c>
    </row>
    <row r="4" spans="1:24" x14ac:dyDescent="0.3">
      <c r="A4" s="1" t="s">
        <v>35</v>
      </c>
      <c r="B4" s="2" t="s">
        <v>117</v>
      </c>
      <c r="C4" s="3">
        <v>45833</v>
      </c>
      <c r="D4" s="4" t="s">
        <v>70</v>
      </c>
      <c r="E4" s="24">
        <v>184</v>
      </c>
      <c r="F4" s="22">
        <v>2</v>
      </c>
      <c r="G4" s="24">
        <v>183</v>
      </c>
      <c r="H4" s="22">
        <v>1</v>
      </c>
      <c r="I4" s="5">
        <v>183</v>
      </c>
      <c r="J4" s="22">
        <v>0</v>
      </c>
      <c r="K4" s="42">
        <v>188</v>
      </c>
      <c r="L4" s="22">
        <v>0</v>
      </c>
      <c r="M4" s="42"/>
      <c r="N4" s="22"/>
      <c r="O4" s="5"/>
      <c r="P4" s="22"/>
      <c r="Q4" s="6">
        <v>4</v>
      </c>
      <c r="R4" s="6">
        <v>738</v>
      </c>
      <c r="S4" s="7">
        <v>184.5</v>
      </c>
      <c r="T4" s="41">
        <v>3</v>
      </c>
      <c r="U4" s="8">
        <v>2</v>
      </c>
      <c r="V4" s="9">
        <v>186.5</v>
      </c>
    </row>
    <row r="5" spans="1:24" ht="15" customHeight="1" x14ac:dyDescent="0.3">
      <c r="A5" s="1" t="s">
        <v>35</v>
      </c>
      <c r="B5" s="2" t="s">
        <v>117</v>
      </c>
      <c r="C5" s="3">
        <v>45836</v>
      </c>
      <c r="D5" s="4" t="s">
        <v>102</v>
      </c>
      <c r="E5" s="24">
        <v>183</v>
      </c>
      <c r="F5" s="22">
        <v>0</v>
      </c>
      <c r="G5" s="24">
        <v>192</v>
      </c>
      <c r="H5" s="22">
        <v>2</v>
      </c>
      <c r="I5" s="5">
        <v>189</v>
      </c>
      <c r="J5" s="22">
        <v>2</v>
      </c>
      <c r="K5" s="42">
        <v>179</v>
      </c>
      <c r="L5" s="22">
        <v>0</v>
      </c>
      <c r="M5" s="42"/>
      <c r="N5" s="22"/>
      <c r="O5" s="5"/>
      <c r="P5" s="22"/>
      <c r="Q5" s="6">
        <v>4</v>
      </c>
      <c r="R5" s="6">
        <v>743</v>
      </c>
      <c r="S5" s="7">
        <v>185.75</v>
      </c>
      <c r="T5" s="41">
        <v>4</v>
      </c>
      <c r="U5" s="8">
        <v>5</v>
      </c>
      <c r="V5" s="9">
        <v>190.75</v>
      </c>
    </row>
    <row r="6" spans="1:24" x14ac:dyDescent="0.3">
      <c r="A6" s="1" t="s">
        <v>35</v>
      </c>
      <c r="B6" s="2" t="s">
        <v>117</v>
      </c>
      <c r="C6" s="3">
        <v>45850</v>
      </c>
      <c r="D6" s="4" t="s">
        <v>40</v>
      </c>
      <c r="E6" s="24">
        <v>181</v>
      </c>
      <c r="F6" s="22"/>
      <c r="G6" s="24">
        <v>179</v>
      </c>
      <c r="H6" s="22"/>
      <c r="I6" s="5">
        <v>183</v>
      </c>
      <c r="J6" s="22">
        <v>3</v>
      </c>
      <c r="K6" s="42">
        <v>187</v>
      </c>
      <c r="L6" s="22">
        <v>1</v>
      </c>
      <c r="M6" s="42"/>
      <c r="N6" s="22"/>
      <c r="O6" s="5"/>
      <c r="P6" s="22"/>
      <c r="Q6" s="6">
        <v>4</v>
      </c>
      <c r="R6" s="6">
        <v>730</v>
      </c>
      <c r="S6" s="7">
        <v>182.5</v>
      </c>
      <c r="T6" s="41">
        <v>4</v>
      </c>
      <c r="U6" s="8">
        <v>2</v>
      </c>
      <c r="V6" s="9">
        <v>184.5</v>
      </c>
    </row>
    <row r="7" spans="1:24" x14ac:dyDescent="0.3">
      <c r="A7" s="1" t="s">
        <v>35</v>
      </c>
      <c r="B7" s="2" t="s">
        <v>117</v>
      </c>
      <c r="C7" s="3">
        <v>45864</v>
      </c>
      <c r="D7" s="4" t="s">
        <v>102</v>
      </c>
      <c r="E7" s="5">
        <v>178</v>
      </c>
      <c r="F7" s="22">
        <v>0</v>
      </c>
      <c r="G7" s="24">
        <v>182</v>
      </c>
      <c r="H7" s="22">
        <v>0</v>
      </c>
      <c r="I7" s="5">
        <v>178</v>
      </c>
      <c r="J7" s="22">
        <v>0</v>
      </c>
      <c r="K7" s="5">
        <v>184</v>
      </c>
      <c r="L7" s="22">
        <v>0</v>
      </c>
      <c r="M7" s="5"/>
      <c r="N7" s="22"/>
      <c r="O7" s="5"/>
      <c r="P7" s="22"/>
      <c r="Q7" s="6">
        <v>4</v>
      </c>
      <c r="R7" s="6">
        <v>722</v>
      </c>
      <c r="S7" s="7">
        <v>180.5</v>
      </c>
      <c r="T7" s="41">
        <v>0</v>
      </c>
      <c r="U7" s="8">
        <v>2</v>
      </c>
      <c r="V7" s="9">
        <v>182.5</v>
      </c>
    </row>
    <row r="8" spans="1:24" x14ac:dyDescent="0.3">
      <c r="A8" s="1" t="s">
        <v>35</v>
      </c>
      <c r="B8" s="2" t="s">
        <v>117</v>
      </c>
      <c r="C8" s="3">
        <v>45892</v>
      </c>
      <c r="D8" s="4" t="s">
        <v>102</v>
      </c>
      <c r="E8" s="5">
        <v>184</v>
      </c>
      <c r="F8" s="22">
        <v>1</v>
      </c>
      <c r="G8" s="24">
        <v>186</v>
      </c>
      <c r="H8" s="22">
        <v>2</v>
      </c>
      <c r="I8" s="5">
        <v>183</v>
      </c>
      <c r="J8" s="22">
        <v>1</v>
      </c>
      <c r="K8" s="5">
        <v>187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41">
        <v>5</v>
      </c>
      <c r="U8" s="8">
        <v>5</v>
      </c>
      <c r="V8" s="9">
        <v>190</v>
      </c>
    </row>
    <row r="9" spans="1:24" x14ac:dyDescent="0.3">
      <c r="A9" s="1" t="s">
        <v>35</v>
      </c>
      <c r="B9" s="2" t="s">
        <v>117</v>
      </c>
      <c r="C9" s="3">
        <v>45896</v>
      </c>
      <c r="D9" s="4" t="s">
        <v>70</v>
      </c>
      <c r="E9" s="5">
        <v>184</v>
      </c>
      <c r="F9" s="22">
        <v>0</v>
      </c>
      <c r="G9" s="24">
        <v>180</v>
      </c>
      <c r="H9" s="22">
        <v>1</v>
      </c>
      <c r="I9" s="5">
        <v>183</v>
      </c>
      <c r="J9" s="22">
        <v>1</v>
      </c>
      <c r="K9" s="5">
        <v>185</v>
      </c>
      <c r="L9" s="22">
        <v>0</v>
      </c>
      <c r="M9" s="5"/>
      <c r="N9" s="22"/>
      <c r="O9" s="5"/>
      <c r="P9" s="22"/>
      <c r="Q9" s="6">
        <v>4</v>
      </c>
      <c r="R9" s="6">
        <v>732</v>
      </c>
      <c r="S9" s="7">
        <v>183</v>
      </c>
      <c r="T9" s="41">
        <v>2</v>
      </c>
      <c r="U9" s="8">
        <v>2</v>
      </c>
      <c r="V9" s="9">
        <v>185</v>
      </c>
    </row>
    <row r="10" spans="1:24" x14ac:dyDescent="0.3">
      <c r="A10" s="47" t="s">
        <v>35</v>
      </c>
      <c r="B10" s="2" t="s">
        <v>117</v>
      </c>
      <c r="C10" s="3">
        <v>45927</v>
      </c>
      <c r="D10" s="100" t="s">
        <v>102</v>
      </c>
      <c r="E10" s="5">
        <v>189</v>
      </c>
      <c r="F10" s="22">
        <v>0</v>
      </c>
      <c r="G10" s="24">
        <v>181</v>
      </c>
      <c r="H10" s="22">
        <v>0</v>
      </c>
      <c r="I10" s="5">
        <v>182</v>
      </c>
      <c r="J10" s="22">
        <v>0</v>
      </c>
      <c r="K10" s="5">
        <v>183</v>
      </c>
      <c r="L10" s="22">
        <v>0</v>
      </c>
      <c r="M10" s="5"/>
      <c r="N10" s="22"/>
      <c r="O10" s="5"/>
      <c r="P10" s="22"/>
      <c r="Q10" s="8">
        <v>4</v>
      </c>
      <c r="R10" s="8">
        <v>735</v>
      </c>
      <c r="S10" s="7">
        <v>183.75</v>
      </c>
      <c r="T10" s="41">
        <v>0</v>
      </c>
      <c r="U10" s="8">
        <v>2</v>
      </c>
      <c r="V10" s="7">
        <v>185.75</v>
      </c>
    </row>
    <row r="11" spans="1:24" x14ac:dyDescent="0.3">
      <c r="A11" s="1" t="s">
        <v>35</v>
      </c>
      <c r="B11" s="2" t="s">
        <v>117</v>
      </c>
      <c r="C11" s="3">
        <v>45935</v>
      </c>
      <c r="D11" s="4" t="s">
        <v>70</v>
      </c>
      <c r="E11" s="24">
        <v>186</v>
      </c>
      <c r="F11" s="22">
        <v>2</v>
      </c>
      <c r="G11" s="24">
        <v>176</v>
      </c>
      <c r="H11" s="22">
        <v>1</v>
      </c>
      <c r="I11" s="5">
        <v>173</v>
      </c>
      <c r="J11" s="22">
        <v>1</v>
      </c>
      <c r="K11" s="42">
        <v>171</v>
      </c>
      <c r="L11" s="22">
        <v>0</v>
      </c>
      <c r="M11" s="42"/>
      <c r="N11" s="22"/>
      <c r="O11" s="5"/>
      <c r="P11" s="22"/>
      <c r="Q11" s="6">
        <v>4</v>
      </c>
      <c r="R11" s="6">
        <v>706</v>
      </c>
      <c r="S11" s="7">
        <v>176.5</v>
      </c>
      <c r="T11" s="41">
        <v>4</v>
      </c>
      <c r="U11" s="8">
        <v>2</v>
      </c>
      <c r="V11" s="9">
        <v>178.5</v>
      </c>
    </row>
    <row r="12" spans="1:24" x14ac:dyDescent="0.3">
      <c r="A12" s="1" t="s">
        <v>35</v>
      </c>
      <c r="B12" s="2" t="s">
        <v>117</v>
      </c>
      <c r="C12" s="3">
        <v>45955</v>
      </c>
      <c r="D12" s="4" t="s">
        <v>102</v>
      </c>
      <c r="E12" s="5">
        <v>188</v>
      </c>
      <c r="F12" s="22">
        <v>1</v>
      </c>
      <c r="G12" s="24">
        <v>181</v>
      </c>
      <c r="H12" s="22">
        <v>1</v>
      </c>
      <c r="I12" s="5">
        <v>176</v>
      </c>
      <c r="J12" s="22">
        <v>1</v>
      </c>
      <c r="K12" s="5">
        <v>182</v>
      </c>
      <c r="L12" s="22">
        <v>3</v>
      </c>
      <c r="M12" s="5">
        <v>175</v>
      </c>
      <c r="N12" s="22">
        <v>0</v>
      </c>
      <c r="O12" s="5">
        <v>188</v>
      </c>
      <c r="P12" s="22">
        <v>0</v>
      </c>
      <c r="Q12" s="6">
        <v>6</v>
      </c>
      <c r="R12" s="6">
        <v>1090</v>
      </c>
      <c r="S12" s="7">
        <v>181.66666666666666</v>
      </c>
      <c r="T12" s="41">
        <v>6</v>
      </c>
      <c r="U12" s="8">
        <v>4</v>
      </c>
      <c r="V12" s="9">
        <v>185.66666666666666</v>
      </c>
    </row>
    <row r="14" spans="1:24" x14ac:dyDescent="0.3">
      <c r="Q14" s="37">
        <f>SUM(Q2:Q13)</f>
        <v>46</v>
      </c>
      <c r="R14" s="37">
        <f>SUM(R2:R13)</f>
        <v>8422</v>
      </c>
      <c r="S14" s="38">
        <f>SUM(R14/Q14)</f>
        <v>183.08695652173913</v>
      </c>
      <c r="T14" s="37">
        <f>SUM(T2:T13)</f>
        <v>41</v>
      </c>
      <c r="U14" s="37">
        <f>SUM(U2:U13)</f>
        <v>30</v>
      </c>
      <c r="V14" s="39">
        <f>SUM(S14+U14)</f>
        <v>213.08695652173913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5:C5 E5:P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6"/>
    <protectedRange sqref="E6:P6 B6:C6" name="Range1_16"/>
    <protectedRange sqref="D6" name="Range1_1_19"/>
    <protectedRange sqref="T6" name="Range1_3_5_17"/>
    <protectedRange algorithmName="SHA-512" hashValue="ON39YdpmFHfN9f47KpiRvqrKx0V9+erV1CNkpWzYhW/Qyc6aT8rEyCrvauWSYGZK2ia3o7vd3akF07acHAFpOA==" saltValue="yVW9XmDwTqEnmpSGai0KYg==" spinCount="100000" sqref="E7:P7 B7:C7" name="Range1_22"/>
    <protectedRange algorithmName="SHA-512" hashValue="ON39YdpmFHfN9f47KpiRvqrKx0V9+erV1CNkpWzYhW/Qyc6aT8rEyCrvauWSYGZK2ia3o7vd3akF07acHAFpOA==" saltValue="yVW9XmDwTqEnmpSGai0KYg==" spinCount="100000" sqref="D7" name="Range1_1_23"/>
    <protectedRange algorithmName="SHA-512" hashValue="ON39YdpmFHfN9f47KpiRvqrKx0V9+erV1CNkpWzYhW/Qyc6aT8rEyCrvauWSYGZK2ia3o7vd3akF07acHAFpOA==" saltValue="yVW9XmDwTqEnmpSGai0KYg==" spinCount="100000" sqref="T7" name="Range1_3_5_21"/>
    <protectedRange algorithmName="SHA-512" hashValue="ON39YdpmFHfN9f47KpiRvqrKx0V9+erV1CNkpWzYhW/Qyc6aT8rEyCrvauWSYGZK2ia3o7vd3akF07acHAFpOA==" saltValue="yVW9XmDwTqEnmpSGai0KYg==" spinCount="100000" sqref="E8:P8 B8:C8" name="Range1_33"/>
    <protectedRange algorithmName="SHA-512" hashValue="ON39YdpmFHfN9f47KpiRvqrKx0V9+erV1CNkpWzYhW/Qyc6aT8rEyCrvauWSYGZK2ia3o7vd3akF07acHAFpOA==" saltValue="yVW9XmDwTqEnmpSGai0KYg==" spinCount="100000" sqref="D8" name="Range1_1_33"/>
    <protectedRange algorithmName="SHA-512" hashValue="ON39YdpmFHfN9f47KpiRvqrKx0V9+erV1CNkpWzYhW/Qyc6aT8rEyCrvauWSYGZK2ia3o7vd3akF07acHAFpOA==" saltValue="yVW9XmDwTqEnmpSGai0KYg==" spinCount="100000" sqref="T8" name="Range1_3_5_32"/>
    <protectedRange algorithmName="SHA-512" hashValue="ON39YdpmFHfN9f47KpiRvqrKx0V9+erV1CNkpWzYhW/Qyc6aT8rEyCrvauWSYGZK2ia3o7vd3akF07acHAFpOA==" saltValue="yVW9XmDwTqEnmpSGai0KYg==" spinCount="100000" sqref="E10:P10 B10:C10" name="Range1_10"/>
    <protectedRange algorithmName="SHA-512" hashValue="ON39YdpmFHfN9f47KpiRvqrKx0V9+erV1CNkpWzYhW/Qyc6aT8rEyCrvauWSYGZK2ia3o7vd3akF07acHAFpOA==" saltValue="yVW9XmDwTqEnmpSGai0KYg==" spinCount="100000" sqref="D10" name="Range1_1_15"/>
    <protectedRange algorithmName="SHA-512" hashValue="ON39YdpmFHfN9f47KpiRvqrKx0V9+erV1CNkpWzYhW/Qyc6aT8rEyCrvauWSYGZK2ia3o7vd3akF07acHAFpOA==" saltValue="yVW9XmDwTqEnmpSGai0KYg==" spinCount="100000" sqref="T10" name="Range1_3_5_10_1"/>
    <protectedRange algorithmName="SHA-512" hashValue="ON39YdpmFHfN9f47KpiRvqrKx0V9+erV1CNkpWzYhW/Qyc6aT8rEyCrvauWSYGZK2ia3o7vd3akF07acHAFpOA==" saltValue="yVW9XmDwTqEnmpSGai0KYg==" spinCount="100000" sqref="E11:P11 B11:C11" name="Range1_9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8"/>
    <protectedRange algorithmName="SHA-512" hashValue="ON39YdpmFHfN9f47KpiRvqrKx0V9+erV1CNkpWzYhW/Qyc6aT8rEyCrvauWSYGZK2ia3o7vd3akF07acHAFpOA==" saltValue="yVW9XmDwTqEnmpSGai0KYg==" spinCount="100000" sqref="E12:P12 B12:C12" name="Range1_16_1"/>
    <protectedRange algorithmName="SHA-512" hashValue="ON39YdpmFHfN9f47KpiRvqrKx0V9+erV1CNkpWzYhW/Qyc6aT8rEyCrvauWSYGZK2ia3o7vd3akF07acHAFpOA==" saltValue="yVW9XmDwTqEnmpSGai0KYg==" spinCount="100000" sqref="D12" name="Range1_1_10_1"/>
    <protectedRange algorithmName="SHA-512" hashValue="ON39YdpmFHfN9f47KpiRvqrKx0V9+erV1CNkpWzYhW/Qyc6aT8rEyCrvauWSYGZK2ia3o7vd3akF07acHAFpOA==" saltValue="yVW9XmDwTqEnmpSGai0KYg==" spinCount="100000" sqref="T12" name="Range1_3_5_11"/>
  </protectedRanges>
  <conditionalFormatting sqref="E10">
    <cfRule type="top10" dxfId="992" priority="21" rank="1"/>
  </conditionalFormatting>
  <conditionalFormatting sqref="G10">
    <cfRule type="top10" dxfId="991" priority="20" rank="1"/>
  </conditionalFormatting>
  <conditionalFormatting sqref="I10">
    <cfRule type="top10" dxfId="990" priority="19" rank="1"/>
  </conditionalFormatting>
  <conditionalFormatting sqref="K10">
    <cfRule type="top10" dxfId="989" priority="18" rank="1"/>
  </conditionalFormatting>
  <conditionalFormatting sqref="M10">
    <cfRule type="top10" dxfId="988" priority="17" rank="1"/>
  </conditionalFormatting>
  <conditionalFormatting sqref="O10">
    <cfRule type="top10" dxfId="987" priority="16" rank="1"/>
  </conditionalFormatting>
  <conditionalFormatting sqref="E10:P10">
    <cfRule type="cellIs" dxfId="986" priority="15" operator="greaterThanOrEqual">
      <formula>200</formula>
    </cfRule>
  </conditionalFormatting>
  <conditionalFormatting sqref="E11">
    <cfRule type="top10" dxfId="985" priority="14" rank="1"/>
  </conditionalFormatting>
  <conditionalFormatting sqref="G11">
    <cfRule type="top10" dxfId="984" priority="13" rank="1"/>
  </conditionalFormatting>
  <conditionalFormatting sqref="I11">
    <cfRule type="top10" dxfId="983" priority="12" rank="1"/>
  </conditionalFormatting>
  <conditionalFormatting sqref="K11">
    <cfRule type="top10" dxfId="982" priority="11" rank="1"/>
  </conditionalFormatting>
  <conditionalFormatting sqref="M11">
    <cfRule type="top10" dxfId="981" priority="10" rank="1"/>
  </conditionalFormatting>
  <conditionalFormatting sqref="O11">
    <cfRule type="top10" dxfId="980" priority="9" rank="1"/>
  </conditionalFormatting>
  <conditionalFormatting sqref="E11:P11">
    <cfRule type="cellIs" dxfId="979" priority="8" operator="greaterThanOrEqual">
      <formula>200</formula>
    </cfRule>
  </conditionalFormatting>
  <conditionalFormatting sqref="E12">
    <cfRule type="top10" dxfId="978" priority="7" rank="1"/>
  </conditionalFormatting>
  <conditionalFormatting sqref="G12">
    <cfRule type="top10" dxfId="977" priority="6" rank="1"/>
  </conditionalFormatting>
  <conditionalFormatting sqref="I12">
    <cfRule type="top10" dxfId="976" priority="5" rank="1"/>
  </conditionalFormatting>
  <conditionalFormatting sqref="K12">
    <cfRule type="top10" dxfId="975" priority="4" rank="1"/>
  </conditionalFormatting>
  <conditionalFormatting sqref="M12">
    <cfRule type="top10" dxfId="974" priority="3" rank="1"/>
  </conditionalFormatting>
  <conditionalFormatting sqref="O12">
    <cfRule type="top10" dxfId="973" priority="2" rank="1"/>
  </conditionalFormatting>
  <conditionalFormatting sqref="E12:P12">
    <cfRule type="cellIs" dxfId="972" priority="1" operator="greaterThanOrEqual">
      <formula>200</formula>
    </cfRule>
  </conditionalFormatting>
  <hyperlinks>
    <hyperlink ref="X1" location="'Kentucky 2025'!A1" display="Return to Rankings" xr:uid="{9D97120E-0409-49DA-8EB1-995B505733F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B027D0-073A-4D41-A74D-4DEC37F24D92}">
          <x14:formula1>
            <xm:f>'C:\Users\jmfg1\Downloads\[ABRA Club Tournament 10252025 Mt. Sterling Ky. 40353.xlsm]DATA'!#REF!</xm:f>
          </x14:formula1>
          <xm:sqref>B12</xm:sqref>
        </x14:dataValidation>
        <x14:dataValidation type="list" allowBlank="1" showInputMessage="1" showErrorMessage="1" xr:uid="{52566A35-B6EC-4FB2-8D1A-FE43523C8D5B}">
          <x14:formula1>
            <xm:f>'C:\Users\jmfg1\Downloads\[ABRA Club Tournament 10252025 Mt. Sterling Ky. 40353.xlsm]DATA'!#REF!</xm:f>
          </x14:formula1>
          <xm:sqref>D12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3FEF-1D3B-47EF-B8F3-E7B1611D513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116</v>
      </c>
      <c r="B2" s="2" t="s">
        <v>185</v>
      </c>
      <c r="C2" s="3">
        <v>45896</v>
      </c>
      <c r="D2" s="4" t="s">
        <v>70</v>
      </c>
      <c r="E2" s="5">
        <v>163</v>
      </c>
      <c r="F2" s="22">
        <v>0</v>
      </c>
      <c r="G2" s="5">
        <v>171</v>
      </c>
      <c r="H2" s="22">
        <v>0</v>
      </c>
      <c r="I2" s="5">
        <v>165</v>
      </c>
      <c r="J2" s="22">
        <v>0</v>
      </c>
      <c r="K2" s="5">
        <v>156</v>
      </c>
      <c r="L2" s="22">
        <v>0</v>
      </c>
      <c r="M2" s="5"/>
      <c r="N2" s="22"/>
      <c r="O2" s="5"/>
      <c r="P2" s="22"/>
      <c r="Q2" s="6">
        <v>4</v>
      </c>
      <c r="R2" s="6">
        <v>655</v>
      </c>
      <c r="S2" s="7">
        <v>163.75</v>
      </c>
      <c r="T2" s="41">
        <v>0</v>
      </c>
      <c r="U2" s="8">
        <v>5</v>
      </c>
      <c r="V2" s="9">
        <v>168.75</v>
      </c>
    </row>
    <row r="4" spans="1:24" x14ac:dyDescent="0.3">
      <c r="Q4" s="37">
        <f>SUM(Q2:Q3)</f>
        <v>4</v>
      </c>
      <c r="R4" s="37">
        <f>SUM(R2:R3)</f>
        <v>655</v>
      </c>
      <c r="S4" s="38">
        <f>SUM(R4/Q4)</f>
        <v>163.75</v>
      </c>
      <c r="T4" s="37">
        <f>SUM(T2:T3)</f>
        <v>0</v>
      </c>
      <c r="U4" s="37">
        <f>SUM(U2:U3)</f>
        <v>5</v>
      </c>
      <c r="V4" s="39">
        <f>SUM(S4+U4)</f>
        <v>168.75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E941A79C-2DB8-4F89-BCAF-51266F8F98AE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98E2-43F6-4F72-AD6E-90FFF11AFC5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165</v>
      </c>
      <c r="C2" s="3">
        <v>45878</v>
      </c>
      <c r="D2" s="4" t="s">
        <v>56</v>
      </c>
      <c r="E2" s="24">
        <v>169</v>
      </c>
      <c r="F2" s="22">
        <v>0</v>
      </c>
      <c r="G2" s="24">
        <v>171</v>
      </c>
      <c r="H2" s="22">
        <v>1</v>
      </c>
      <c r="I2" s="5">
        <v>170</v>
      </c>
      <c r="J2" s="22">
        <v>1</v>
      </c>
      <c r="K2" s="42">
        <v>163</v>
      </c>
      <c r="L2" s="22">
        <v>1</v>
      </c>
      <c r="M2" s="42"/>
      <c r="N2" s="22"/>
      <c r="O2" s="5"/>
      <c r="P2" s="22"/>
      <c r="Q2" s="6">
        <v>4</v>
      </c>
      <c r="R2" s="6">
        <v>673</v>
      </c>
      <c r="S2" s="7">
        <v>168.25</v>
      </c>
      <c r="T2" s="41">
        <v>3</v>
      </c>
      <c r="U2" s="8">
        <v>3</v>
      </c>
      <c r="V2" s="9">
        <v>171.25</v>
      </c>
    </row>
    <row r="4" spans="1:24" x14ac:dyDescent="0.3">
      <c r="Q4" s="37">
        <f>SUM(Q2:Q3)</f>
        <v>4</v>
      </c>
      <c r="R4" s="37">
        <f>SUM(R2:R3)</f>
        <v>673</v>
      </c>
      <c r="S4" s="38">
        <f>SUM(R4/Q4)</f>
        <v>168.25</v>
      </c>
      <c r="T4" s="37">
        <f>SUM(T2:T3)</f>
        <v>3</v>
      </c>
      <c r="U4" s="37">
        <f>SUM(U2:U3)</f>
        <v>3</v>
      </c>
      <c r="V4" s="39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6CD97024-54B4-4DCF-AAF2-3A8A0720724B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AEE4-86DB-42DF-88E1-0423F838B0E9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60</v>
      </c>
      <c r="C2" s="3">
        <v>45731</v>
      </c>
      <c r="D2" s="4" t="s">
        <v>56</v>
      </c>
      <c r="E2" s="50">
        <v>184</v>
      </c>
      <c r="F2" s="49">
        <v>0</v>
      </c>
      <c r="G2" s="50">
        <v>187</v>
      </c>
      <c r="H2" s="49">
        <v>2</v>
      </c>
      <c r="I2" s="50">
        <v>183</v>
      </c>
      <c r="J2" s="49">
        <v>3</v>
      </c>
      <c r="K2" s="50">
        <v>177</v>
      </c>
      <c r="L2" s="49">
        <v>0</v>
      </c>
      <c r="M2" s="46"/>
      <c r="N2" s="46"/>
      <c r="O2" s="46"/>
      <c r="P2" s="46"/>
      <c r="Q2" s="6">
        <v>4</v>
      </c>
      <c r="R2" s="6">
        <v>731</v>
      </c>
      <c r="S2" s="7">
        <v>182.75</v>
      </c>
      <c r="T2" s="41">
        <v>5</v>
      </c>
      <c r="U2" s="8">
        <v>3</v>
      </c>
      <c r="V2" s="9">
        <v>185.75</v>
      </c>
    </row>
    <row r="3" spans="1:24" x14ac:dyDescent="0.3">
      <c r="A3" s="1" t="s">
        <v>35</v>
      </c>
      <c r="B3" s="2" t="s">
        <v>60</v>
      </c>
      <c r="C3" s="3">
        <v>45745</v>
      </c>
      <c r="D3" s="4" t="s">
        <v>56</v>
      </c>
      <c r="E3" s="24">
        <v>186</v>
      </c>
      <c r="F3" s="22">
        <v>0</v>
      </c>
      <c r="G3" s="24">
        <v>180</v>
      </c>
      <c r="H3" s="22">
        <v>0</v>
      </c>
      <c r="I3" s="5">
        <v>177</v>
      </c>
      <c r="J3" s="22">
        <v>1</v>
      </c>
      <c r="K3" s="42">
        <v>182</v>
      </c>
      <c r="L3" s="22">
        <v>1</v>
      </c>
      <c r="M3" s="42"/>
      <c r="N3" s="22"/>
      <c r="O3" s="5"/>
      <c r="P3" s="22"/>
      <c r="Q3" s="6">
        <v>4</v>
      </c>
      <c r="R3" s="6">
        <v>725</v>
      </c>
      <c r="S3" s="7">
        <v>181.25</v>
      </c>
      <c r="T3" s="41">
        <v>2</v>
      </c>
      <c r="U3" s="8">
        <v>3</v>
      </c>
      <c r="V3" s="9">
        <v>184.25</v>
      </c>
    </row>
    <row r="5" spans="1:24" x14ac:dyDescent="0.3">
      <c r="Q5" s="37">
        <f>SUM(Q2:Q4)</f>
        <v>8</v>
      </c>
      <c r="R5" s="37">
        <f>SUM(R2:R4)</f>
        <v>1456</v>
      </c>
      <c r="S5" s="38">
        <f>SUM(R5/Q5)</f>
        <v>182</v>
      </c>
      <c r="T5" s="37">
        <f>SUM(T2:T4)</f>
        <v>7</v>
      </c>
      <c r="U5" s="37">
        <f>SUM(U2:U4)</f>
        <v>6</v>
      </c>
      <c r="V5" s="39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2"/>
    <protectedRange sqref="D2" name="Range1_1_1"/>
  </protectedRanges>
  <hyperlinks>
    <hyperlink ref="X1" location="'Kentucky 2025'!A1" display="Return to Rankings" xr:uid="{04031497-AE3B-41F6-8AF4-88A4FC50FD95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AB71-1A37-4E49-8EF9-E4EF08143CD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45</v>
      </c>
      <c r="C2" s="3">
        <v>45696</v>
      </c>
      <c r="D2" s="4" t="s">
        <v>40</v>
      </c>
      <c r="E2" s="5">
        <v>196</v>
      </c>
      <c r="F2" s="22">
        <v>2</v>
      </c>
      <c r="G2" s="5">
        <v>193</v>
      </c>
      <c r="H2" s="22">
        <v>1</v>
      </c>
      <c r="I2" s="5">
        <v>191</v>
      </c>
      <c r="J2" s="22">
        <v>1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773</v>
      </c>
      <c r="S2" s="7">
        <v>193.25</v>
      </c>
      <c r="T2" s="41">
        <v>5</v>
      </c>
      <c r="U2" s="8">
        <v>5</v>
      </c>
      <c r="V2" s="9">
        <v>198.25</v>
      </c>
    </row>
    <row r="4" spans="1:24" x14ac:dyDescent="0.3">
      <c r="Q4" s="37">
        <f>SUM(Q2:Q3)</f>
        <v>4</v>
      </c>
      <c r="R4" s="37">
        <f>SUM(R2:R3)</f>
        <v>773</v>
      </c>
      <c r="S4" s="38">
        <f>SUM(R4/Q4)</f>
        <v>193.25</v>
      </c>
      <c r="T4" s="37">
        <f>SUM(T2:T3)</f>
        <v>5</v>
      </c>
      <c r="U4" s="37">
        <f>SUM(U2:U3)</f>
        <v>5</v>
      </c>
      <c r="V4" s="3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Kentucky 2025'!A1" display="Return to Rankings" xr:uid="{D63B5C8C-B2ED-4523-AF6F-6529456EEC52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1C4E-CC0C-4A89-8C23-B091453FC64D}">
  <dimension ref="A1:X30"/>
  <sheetViews>
    <sheetView topLeftCell="A4" workbookViewId="0">
      <selection activeCell="A22" sqref="A22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51</v>
      </c>
      <c r="C2" s="3">
        <v>45721</v>
      </c>
      <c r="D2" s="4" t="s">
        <v>40</v>
      </c>
      <c r="E2" s="5">
        <v>186</v>
      </c>
      <c r="F2" s="22">
        <v>1</v>
      </c>
      <c r="G2" s="24">
        <v>184</v>
      </c>
      <c r="H2" s="22">
        <v>5</v>
      </c>
      <c r="I2" s="5">
        <v>164</v>
      </c>
      <c r="J2" s="22"/>
      <c r="K2" s="5">
        <v>187.001</v>
      </c>
      <c r="L2" s="22">
        <v>1</v>
      </c>
      <c r="M2" s="5"/>
      <c r="N2" s="22"/>
      <c r="O2" s="5"/>
      <c r="P2" s="22"/>
      <c r="Q2" s="6">
        <v>4</v>
      </c>
      <c r="R2" s="6">
        <v>721.00099999999998</v>
      </c>
      <c r="S2" s="7">
        <v>180.25024999999999</v>
      </c>
      <c r="T2" s="41">
        <v>7</v>
      </c>
      <c r="U2" s="8">
        <v>5</v>
      </c>
      <c r="V2" s="9">
        <v>185.25024999999999</v>
      </c>
    </row>
    <row r="3" spans="1:24" x14ac:dyDescent="0.3">
      <c r="A3" s="1" t="s">
        <v>11</v>
      </c>
      <c r="B3" s="2" t="s">
        <v>51</v>
      </c>
      <c r="C3" s="3">
        <v>45728</v>
      </c>
      <c r="D3" s="4" t="s">
        <v>40</v>
      </c>
      <c r="E3" s="5">
        <v>192</v>
      </c>
      <c r="F3" s="22">
        <v>1</v>
      </c>
      <c r="G3" s="24">
        <v>189</v>
      </c>
      <c r="H3" s="22">
        <v>1</v>
      </c>
      <c r="I3" s="5">
        <v>185</v>
      </c>
      <c r="J3" s="22">
        <v>1</v>
      </c>
      <c r="K3" s="5">
        <v>190</v>
      </c>
      <c r="L3" s="22">
        <v>4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41">
        <v>7</v>
      </c>
      <c r="U3" s="8">
        <v>3</v>
      </c>
      <c r="V3" s="9">
        <v>192</v>
      </c>
    </row>
    <row r="4" spans="1:24" x14ac:dyDescent="0.3">
      <c r="A4" s="1" t="s">
        <v>11</v>
      </c>
      <c r="B4" s="2" t="s">
        <v>51</v>
      </c>
      <c r="C4" s="3">
        <v>45752</v>
      </c>
      <c r="D4" s="4" t="s">
        <v>40</v>
      </c>
      <c r="E4" s="24">
        <v>192</v>
      </c>
      <c r="F4" s="22">
        <v>2</v>
      </c>
      <c r="G4" s="24">
        <v>191</v>
      </c>
      <c r="H4" s="22"/>
      <c r="I4" s="5">
        <v>193</v>
      </c>
      <c r="J4" s="22">
        <v>3</v>
      </c>
      <c r="K4" s="42">
        <v>193</v>
      </c>
      <c r="L4" s="22">
        <v>1</v>
      </c>
      <c r="M4" s="42"/>
      <c r="N4" s="22"/>
      <c r="O4" s="5"/>
      <c r="P4" s="22"/>
      <c r="Q4" s="6">
        <v>4</v>
      </c>
      <c r="R4" s="6">
        <v>769</v>
      </c>
      <c r="S4" s="7">
        <v>192.25</v>
      </c>
      <c r="T4" s="41">
        <v>6</v>
      </c>
      <c r="U4" s="8">
        <v>4</v>
      </c>
      <c r="V4" s="9">
        <v>196.25</v>
      </c>
    </row>
    <row r="5" spans="1:24" x14ac:dyDescent="0.3">
      <c r="A5" s="1" t="s">
        <v>11</v>
      </c>
      <c r="B5" s="2" t="s">
        <v>51</v>
      </c>
      <c r="C5" s="3">
        <v>45763</v>
      </c>
      <c r="D5" s="4" t="s">
        <v>40</v>
      </c>
      <c r="E5" s="5">
        <v>186</v>
      </c>
      <c r="F5" s="22"/>
      <c r="G5" s="24">
        <v>186</v>
      </c>
      <c r="H5" s="22">
        <v>2</v>
      </c>
      <c r="I5" s="5">
        <v>187</v>
      </c>
      <c r="J5" s="22"/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748</v>
      </c>
      <c r="S5" s="7">
        <v>187</v>
      </c>
      <c r="T5" s="41">
        <v>3</v>
      </c>
      <c r="U5" s="8">
        <v>3</v>
      </c>
      <c r="V5" s="9">
        <v>190</v>
      </c>
    </row>
    <row r="6" spans="1:24" x14ac:dyDescent="0.3">
      <c r="A6" s="1" t="s">
        <v>11</v>
      </c>
      <c r="B6" s="2" t="s">
        <v>51</v>
      </c>
      <c r="C6" s="3">
        <v>45777</v>
      </c>
      <c r="D6" s="4" t="s">
        <v>40</v>
      </c>
      <c r="E6" s="5">
        <v>193</v>
      </c>
      <c r="F6" s="22">
        <v>3</v>
      </c>
      <c r="G6" s="24">
        <v>198</v>
      </c>
      <c r="H6" s="22">
        <v>2</v>
      </c>
      <c r="I6" s="5">
        <v>189</v>
      </c>
      <c r="J6" s="22">
        <v>3</v>
      </c>
      <c r="K6" s="5">
        <v>191</v>
      </c>
      <c r="L6" s="22"/>
      <c r="M6" s="5"/>
      <c r="N6" s="22"/>
      <c r="O6" s="5"/>
      <c r="P6" s="22"/>
      <c r="Q6" s="6">
        <v>4</v>
      </c>
      <c r="R6" s="6">
        <v>771</v>
      </c>
      <c r="S6" s="7">
        <v>192.75</v>
      </c>
      <c r="T6" s="41">
        <v>8</v>
      </c>
      <c r="U6" s="8">
        <v>2</v>
      </c>
      <c r="V6" s="9">
        <v>194.75</v>
      </c>
    </row>
    <row r="7" spans="1:24" x14ac:dyDescent="0.3">
      <c r="A7" s="1" t="s">
        <v>11</v>
      </c>
      <c r="B7" s="2" t="s">
        <v>51</v>
      </c>
      <c r="C7" s="3">
        <v>45787</v>
      </c>
      <c r="D7" s="4" t="s">
        <v>40</v>
      </c>
      <c r="E7" s="24">
        <v>195</v>
      </c>
      <c r="F7" s="22">
        <v>7</v>
      </c>
      <c r="G7" s="24">
        <v>195</v>
      </c>
      <c r="H7" s="22">
        <v>2</v>
      </c>
      <c r="I7" s="5">
        <v>193</v>
      </c>
      <c r="J7" s="22">
        <v>2</v>
      </c>
      <c r="K7" s="42">
        <v>194</v>
      </c>
      <c r="L7" s="22">
        <v>3</v>
      </c>
      <c r="M7" s="42"/>
      <c r="N7" s="22"/>
      <c r="O7" s="5"/>
      <c r="P7" s="22"/>
      <c r="Q7" s="6">
        <v>4</v>
      </c>
      <c r="R7" s="6">
        <v>777</v>
      </c>
      <c r="S7" s="7">
        <v>194.25</v>
      </c>
      <c r="T7" s="41">
        <v>14</v>
      </c>
      <c r="U7" s="8">
        <v>3</v>
      </c>
      <c r="V7" s="9">
        <v>197.25</v>
      </c>
    </row>
    <row r="8" spans="1:24" x14ac:dyDescent="0.3">
      <c r="A8" s="1" t="s">
        <v>11</v>
      </c>
      <c r="B8" s="2" t="s">
        <v>51</v>
      </c>
      <c r="C8" s="3">
        <v>45812</v>
      </c>
      <c r="D8" s="4" t="s">
        <v>40</v>
      </c>
      <c r="E8" s="5">
        <v>195</v>
      </c>
      <c r="F8" s="22">
        <v>4</v>
      </c>
      <c r="G8" s="24">
        <v>193</v>
      </c>
      <c r="H8" s="22">
        <v>3</v>
      </c>
      <c r="I8" s="5">
        <v>194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776</v>
      </c>
      <c r="S8" s="7">
        <v>194</v>
      </c>
      <c r="T8" s="41">
        <v>14</v>
      </c>
      <c r="U8" s="8">
        <v>2</v>
      </c>
      <c r="V8" s="9">
        <v>196</v>
      </c>
    </row>
    <row r="9" spans="1:24" x14ac:dyDescent="0.3">
      <c r="A9" s="1" t="s">
        <v>11</v>
      </c>
      <c r="B9" s="2" t="s">
        <v>51</v>
      </c>
      <c r="C9" s="3">
        <v>45815</v>
      </c>
      <c r="D9" s="4" t="s">
        <v>40</v>
      </c>
      <c r="E9" s="5">
        <v>197</v>
      </c>
      <c r="F9" s="22">
        <v>3</v>
      </c>
      <c r="G9" s="24">
        <v>197</v>
      </c>
      <c r="H9" s="22">
        <v>4</v>
      </c>
      <c r="I9" s="5">
        <v>196</v>
      </c>
      <c r="J9" s="22">
        <v>3</v>
      </c>
      <c r="K9" s="5">
        <v>193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41">
        <v>13</v>
      </c>
      <c r="U9" s="8">
        <v>3</v>
      </c>
      <c r="V9" s="9">
        <v>198.75</v>
      </c>
    </row>
    <row r="10" spans="1:24" x14ac:dyDescent="0.3">
      <c r="A10" s="1" t="s">
        <v>11</v>
      </c>
      <c r="B10" s="2" t="s">
        <v>51</v>
      </c>
      <c r="C10" s="3">
        <v>45826</v>
      </c>
      <c r="D10" s="4" t="s">
        <v>40</v>
      </c>
      <c r="E10" s="5">
        <v>187</v>
      </c>
      <c r="F10" s="22">
        <v>1</v>
      </c>
      <c r="G10" s="24">
        <v>191</v>
      </c>
      <c r="H10" s="22">
        <v>1</v>
      </c>
      <c r="I10" s="5">
        <v>190</v>
      </c>
      <c r="J10" s="22">
        <v>2</v>
      </c>
      <c r="K10" s="5">
        <v>192</v>
      </c>
      <c r="L10" s="22">
        <v>3</v>
      </c>
      <c r="M10" s="5"/>
      <c r="N10" s="22"/>
      <c r="O10" s="5"/>
      <c r="P10" s="22"/>
      <c r="Q10" s="6">
        <v>4</v>
      </c>
      <c r="R10" s="6">
        <v>760</v>
      </c>
      <c r="S10" s="7">
        <v>190</v>
      </c>
      <c r="T10" s="41">
        <v>7</v>
      </c>
      <c r="U10" s="8">
        <v>3</v>
      </c>
      <c r="V10" s="9">
        <v>193</v>
      </c>
    </row>
    <row r="11" spans="1:24" x14ac:dyDescent="0.3">
      <c r="A11" s="1" t="s">
        <v>11</v>
      </c>
      <c r="B11" s="2" t="s">
        <v>51</v>
      </c>
      <c r="C11" s="3">
        <v>45840</v>
      </c>
      <c r="D11" s="4" t="s">
        <v>40</v>
      </c>
      <c r="E11" s="5">
        <v>199</v>
      </c>
      <c r="F11" s="22">
        <v>5</v>
      </c>
      <c r="G11" s="24">
        <v>196</v>
      </c>
      <c r="H11" s="22"/>
      <c r="I11" s="5">
        <v>197</v>
      </c>
      <c r="J11" s="22">
        <v>3</v>
      </c>
      <c r="K11" s="5">
        <v>196</v>
      </c>
      <c r="L11" s="22">
        <v>5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41">
        <v>13</v>
      </c>
      <c r="U11" s="8">
        <v>9</v>
      </c>
      <c r="V11" s="9">
        <v>206</v>
      </c>
    </row>
    <row r="12" spans="1:24" x14ac:dyDescent="0.3">
      <c r="A12" s="1" t="s">
        <v>11</v>
      </c>
      <c r="B12" s="2" t="s">
        <v>51</v>
      </c>
      <c r="C12" s="3">
        <v>45850</v>
      </c>
      <c r="D12" s="4" t="s">
        <v>40</v>
      </c>
      <c r="E12" s="24">
        <v>191</v>
      </c>
      <c r="F12" s="22">
        <v>1</v>
      </c>
      <c r="G12" s="24">
        <v>191</v>
      </c>
      <c r="H12" s="22">
        <v>3</v>
      </c>
      <c r="I12" s="5">
        <v>199</v>
      </c>
      <c r="J12" s="22">
        <v>1</v>
      </c>
      <c r="K12" s="42">
        <v>197</v>
      </c>
      <c r="L12" s="22">
        <v>1</v>
      </c>
      <c r="M12" s="42"/>
      <c r="N12" s="22"/>
      <c r="O12" s="5"/>
      <c r="P12" s="22"/>
      <c r="Q12" s="6">
        <v>4</v>
      </c>
      <c r="R12" s="6">
        <v>778</v>
      </c>
      <c r="S12" s="7">
        <v>194.5</v>
      </c>
      <c r="T12" s="41">
        <v>6</v>
      </c>
      <c r="U12" s="8">
        <v>11</v>
      </c>
      <c r="V12" s="9">
        <v>205.5</v>
      </c>
    </row>
    <row r="13" spans="1:24" x14ac:dyDescent="0.3">
      <c r="A13" s="1" t="s">
        <v>11</v>
      </c>
      <c r="B13" s="2" t="s">
        <v>51</v>
      </c>
      <c r="C13" s="3">
        <v>45854</v>
      </c>
      <c r="D13" s="4" t="s">
        <v>40</v>
      </c>
      <c r="E13" s="5">
        <v>194</v>
      </c>
      <c r="F13" s="22">
        <v>1</v>
      </c>
      <c r="G13" s="24">
        <v>197</v>
      </c>
      <c r="H13" s="22">
        <v>4</v>
      </c>
      <c r="I13" s="5">
        <v>196</v>
      </c>
      <c r="J13" s="22">
        <v>2</v>
      </c>
      <c r="K13" s="5">
        <v>193</v>
      </c>
      <c r="L13" s="22">
        <v>1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41">
        <v>8</v>
      </c>
      <c r="U13" s="8">
        <v>6</v>
      </c>
      <c r="V13" s="9">
        <v>201</v>
      </c>
    </row>
    <row r="14" spans="1:24" x14ac:dyDescent="0.3">
      <c r="A14" s="1" t="s">
        <v>11</v>
      </c>
      <c r="B14" s="2" t="s">
        <v>51</v>
      </c>
      <c r="C14" s="3">
        <v>45875</v>
      </c>
      <c r="D14" s="4" t="s">
        <v>40</v>
      </c>
      <c r="E14" s="24">
        <v>191</v>
      </c>
      <c r="F14" s="22">
        <v>4</v>
      </c>
      <c r="G14" s="24">
        <v>191</v>
      </c>
      <c r="H14" s="22"/>
      <c r="I14" s="5">
        <v>195</v>
      </c>
      <c r="J14" s="22">
        <v>1</v>
      </c>
      <c r="K14" s="42">
        <v>188</v>
      </c>
      <c r="L14" s="22">
        <v>1</v>
      </c>
      <c r="M14" s="42"/>
      <c r="N14" s="22"/>
      <c r="O14" s="5"/>
      <c r="P14" s="22"/>
      <c r="Q14" s="6">
        <v>4</v>
      </c>
      <c r="R14" s="6">
        <v>765</v>
      </c>
      <c r="S14" s="7">
        <v>191.25</v>
      </c>
      <c r="T14" s="41">
        <v>6</v>
      </c>
      <c r="U14" s="8">
        <v>2</v>
      </c>
      <c r="V14" s="9">
        <v>193.25</v>
      </c>
    </row>
    <row r="15" spans="1:24" x14ac:dyDescent="0.3">
      <c r="A15" s="1" t="s">
        <v>11</v>
      </c>
      <c r="B15" s="2" t="s">
        <v>51</v>
      </c>
      <c r="C15" s="3">
        <v>45882</v>
      </c>
      <c r="D15" s="4" t="s">
        <v>40</v>
      </c>
      <c r="E15" s="24">
        <v>189</v>
      </c>
      <c r="F15" s="22"/>
      <c r="G15" s="24">
        <v>195</v>
      </c>
      <c r="H15" s="22">
        <v>3</v>
      </c>
      <c r="I15" s="5">
        <v>192</v>
      </c>
      <c r="J15" s="22">
        <v>2</v>
      </c>
      <c r="K15" s="42">
        <v>195</v>
      </c>
      <c r="L15" s="22">
        <v>2</v>
      </c>
      <c r="M15" s="42"/>
      <c r="N15" s="22"/>
      <c r="O15" s="5"/>
      <c r="P15" s="22"/>
      <c r="Q15" s="6">
        <v>4</v>
      </c>
      <c r="R15" s="6">
        <v>771</v>
      </c>
      <c r="S15" s="7">
        <v>192.75</v>
      </c>
      <c r="T15" s="41">
        <v>7</v>
      </c>
      <c r="U15" s="8">
        <v>4</v>
      </c>
      <c r="V15" s="9">
        <v>196.75</v>
      </c>
    </row>
    <row r="16" spans="1:24" x14ac:dyDescent="0.3">
      <c r="A16" s="1" t="s">
        <v>11</v>
      </c>
      <c r="B16" s="2" t="s">
        <v>51</v>
      </c>
      <c r="C16" s="3">
        <v>45903</v>
      </c>
      <c r="D16" s="4" t="s">
        <v>40</v>
      </c>
      <c r="E16" s="5">
        <v>195</v>
      </c>
      <c r="F16" s="22">
        <v>2</v>
      </c>
      <c r="G16" s="24">
        <v>193</v>
      </c>
      <c r="H16" s="22">
        <v>3</v>
      </c>
      <c r="I16" s="5">
        <v>195</v>
      </c>
      <c r="J16" s="22">
        <v>3</v>
      </c>
      <c r="K16" s="5">
        <v>195</v>
      </c>
      <c r="L16" s="22">
        <v>2</v>
      </c>
      <c r="M16" s="5"/>
      <c r="N16" s="22"/>
      <c r="O16" s="5"/>
      <c r="P16" s="22"/>
      <c r="Q16" s="6">
        <v>4</v>
      </c>
      <c r="R16" s="6">
        <v>778</v>
      </c>
      <c r="S16" s="7">
        <v>194.5</v>
      </c>
      <c r="T16" s="41">
        <v>10</v>
      </c>
      <c r="U16" s="8">
        <v>4</v>
      </c>
      <c r="V16" s="9">
        <v>198.5</v>
      </c>
    </row>
    <row r="17" spans="1:22" x14ac:dyDescent="0.3">
      <c r="A17" s="1" t="s">
        <v>11</v>
      </c>
      <c r="B17" s="2" t="s">
        <v>51</v>
      </c>
      <c r="C17" s="3">
        <v>45910</v>
      </c>
      <c r="D17" s="4" t="s">
        <v>40</v>
      </c>
      <c r="E17" s="24">
        <v>192</v>
      </c>
      <c r="F17" s="22">
        <v>2</v>
      </c>
      <c r="G17" s="24">
        <v>193</v>
      </c>
      <c r="H17" s="22">
        <v>5</v>
      </c>
      <c r="I17" s="5">
        <v>195</v>
      </c>
      <c r="J17" s="22">
        <v>3</v>
      </c>
      <c r="K17" s="42">
        <v>194</v>
      </c>
      <c r="L17" s="22">
        <v>4</v>
      </c>
      <c r="M17" s="42"/>
      <c r="N17" s="22"/>
      <c r="O17" s="5"/>
      <c r="P17" s="22"/>
      <c r="Q17" s="6">
        <v>4</v>
      </c>
      <c r="R17" s="6">
        <v>774</v>
      </c>
      <c r="S17" s="7">
        <v>193.5</v>
      </c>
      <c r="T17" s="41">
        <v>14</v>
      </c>
      <c r="U17" s="8">
        <v>4</v>
      </c>
      <c r="V17" s="9">
        <v>197.5</v>
      </c>
    </row>
    <row r="18" spans="1:22" x14ac:dyDescent="0.3">
      <c r="A18" s="1" t="s">
        <v>11</v>
      </c>
      <c r="B18" s="2" t="s">
        <v>51</v>
      </c>
      <c r="C18" s="3">
        <v>45917</v>
      </c>
      <c r="D18" s="4" t="s">
        <v>40</v>
      </c>
      <c r="E18" s="24">
        <v>198</v>
      </c>
      <c r="F18" s="22">
        <v>1</v>
      </c>
      <c r="G18" s="24">
        <v>199</v>
      </c>
      <c r="H18" s="22">
        <v>1</v>
      </c>
      <c r="I18" s="5">
        <v>198</v>
      </c>
      <c r="J18" s="22">
        <v>2</v>
      </c>
      <c r="K18" s="42">
        <v>196</v>
      </c>
      <c r="L18" s="22">
        <v>4</v>
      </c>
      <c r="M18" s="42"/>
      <c r="N18" s="22"/>
      <c r="O18" s="5"/>
      <c r="P18" s="22"/>
      <c r="Q18" s="6">
        <v>4</v>
      </c>
      <c r="R18" s="6">
        <v>791</v>
      </c>
      <c r="S18" s="7">
        <v>197.75</v>
      </c>
      <c r="T18" s="41">
        <v>8</v>
      </c>
      <c r="U18" s="8">
        <v>6</v>
      </c>
      <c r="V18" s="9">
        <v>203.75</v>
      </c>
    </row>
    <row r="19" spans="1:22" x14ac:dyDescent="0.3">
      <c r="A19" s="1" t="s">
        <v>11</v>
      </c>
      <c r="B19" s="2" t="s">
        <v>51</v>
      </c>
      <c r="C19" s="3">
        <v>45920</v>
      </c>
      <c r="D19" s="4" t="s">
        <v>40</v>
      </c>
      <c r="E19" s="5">
        <v>197</v>
      </c>
      <c r="F19" s="22"/>
      <c r="G19" s="24">
        <v>186</v>
      </c>
      <c r="H19" s="22"/>
      <c r="I19" s="5">
        <v>192</v>
      </c>
      <c r="J19" s="22">
        <v>1</v>
      </c>
      <c r="K19" s="5">
        <v>198</v>
      </c>
      <c r="L19" s="22">
        <v>3</v>
      </c>
      <c r="M19" s="5"/>
      <c r="N19" s="22"/>
      <c r="O19" s="5"/>
      <c r="P19" s="22"/>
      <c r="Q19" s="6">
        <v>4</v>
      </c>
      <c r="R19" s="6">
        <v>773</v>
      </c>
      <c r="S19" s="7">
        <v>193.25</v>
      </c>
      <c r="T19" s="41">
        <v>4</v>
      </c>
      <c r="U19" s="8">
        <v>8</v>
      </c>
      <c r="V19" s="9">
        <v>201.25</v>
      </c>
    </row>
    <row r="20" spans="1:22" x14ac:dyDescent="0.3">
      <c r="A20" s="1" t="s">
        <v>11</v>
      </c>
      <c r="B20" s="2" t="s">
        <v>51</v>
      </c>
      <c r="C20" s="3">
        <v>45931</v>
      </c>
      <c r="D20" s="4" t="s">
        <v>40</v>
      </c>
      <c r="E20" s="24">
        <v>193</v>
      </c>
      <c r="F20" s="22">
        <v>3</v>
      </c>
      <c r="G20" s="24">
        <v>191</v>
      </c>
      <c r="H20" s="22">
        <v>3</v>
      </c>
      <c r="I20" s="5">
        <v>194</v>
      </c>
      <c r="J20" s="22">
        <v>3</v>
      </c>
      <c r="K20" s="42">
        <v>194</v>
      </c>
      <c r="L20" s="22">
        <v>3</v>
      </c>
      <c r="M20" s="42"/>
      <c r="N20" s="22"/>
      <c r="O20" s="5"/>
      <c r="P20" s="22"/>
      <c r="Q20" s="6">
        <v>4</v>
      </c>
      <c r="R20" s="6">
        <v>772</v>
      </c>
      <c r="S20" s="7">
        <v>193</v>
      </c>
      <c r="T20" s="41">
        <v>12</v>
      </c>
      <c r="U20" s="8">
        <v>3</v>
      </c>
      <c r="V20" s="9">
        <v>196</v>
      </c>
    </row>
    <row r="21" spans="1:22" x14ac:dyDescent="0.3">
      <c r="A21" s="1" t="s">
        <v>11</v>
      </c>
      <c r="B21" s="2" t="s">
        <v>51</v>
      </c>
      <c r="C21" s="3">
        <v>45945</v>
      </c>
      <c r="D21" s="4" t="s">
        <v>40</v>
      </c>
      <c r="E21" s="24">
        <v>192</v>
      </c>
      <c r="F21" s="22">
        <v>1</v>
      </c>
      <c r="G21" s="24">
        <v>195</v>
      </c>
      <c r="H21" s="22">
        <v>2</v>
      </c>
      <c r="I21" s="5">
        <v>189</v>
      </c>
      <c r="J21" s="22">
        <v>2</v>
      </c>
      <c r="K21" s="42">
        <v>191</v>
      </c>
      <c r="L21" s="22">
        <v>1</v>
      </c>
      <c r="M21" s="42"/>
      <c r="N21" s="22"/>
      <c r="O21" s="5"/>
      <c r="P21" s="22"/>
      <c r="Q21" s="6">
        <v>4</v>
      </c>
      <c r="R21" s="6">
        <v>767</v>
      </c>
      <c r="S21" s="7">
        <v>191.75</v>
      </c>
      <c r="T21" s="41">
        <v>6</v>
      </c>
      <c r="U21" s="8">
        <v>5</v>
      </c>
      <c r="V21" s="9">
        <v>196.75</v>
      </c>
    </row>
    <row r="22" spans="1:22" x14ac:dyDescent="0.3">
      <c r="A22" s="47" t="s">
        <v>11</v>
      </c>
      <c r="B22" s="2" t="s">
        <v>51</v>
      </c>
      <c r="C22" s="3">
        <v>45966</v>
      </c>
      <c r="D22" s="100" t="s">
        <v>40</v>
      </c>
      <c r="E22" s="5">
        <v>190</v>
      </c>
      <c r="F22" s="22">
        <v>2</v>
      </c>
      <c r="G22" s="24">
        <v>192.001</v>
      </c>
      <c r="H22" s="22">
        <v>2</v>
      </c>
      <c r="I22" s="5">
        <v>194</v>
      </c>
      <c r="J22" s="22"/>
      <c r="K22" s="5">
        <v>188</v>
      </c>
      <c r="L22" s="22">
        <v>1</v>
      </c>
      <c r="M22" s="5"/>
      <c r="N22" s="22"/>
      <c r="O22" s="5"/>
      <c r="P22" s="22"/>
      <c r="Q22" s="8">
        <v>4</v>
      </c>
      <c r="R22" s="8">
        <v>764.00099999999998</v>
      </c>
      <c r="S22" s="7">
        <v>191.00024999999999</v>
      </c>
      <c r="T22" s="41">
        <v>5</v>
      </c>
      <c r="U22" s="8">
        <v>8</v>
      </c>
      <c r="V22" s="7">
        <v>199.00024999999999</v>
      </c>
    </row>
    <row r="24" spans="1:22" x14ac:dyDescent="0.3">
      <c r="Q24" s="37">
        <f>SUM(Q2:Q23)</f>
        <v>84</v>
      </c>
      <c r="R24" s="37">
        <f>SUM(R2:R23)</f>
        <v>16162.002</v>
      </c>
      <c r="S24" s="38">
        <f>SUM(R24/Q24)</f>
        <v>192.40478571428571</v>
      </c>
      <c r="T24" s="37">
        <f>SUM(T2:T23)</f>
        <v>178</v>
      </c>
      <c r="U24" s="37">
        <f>SUM(U2:U23)</f>
        <v>98</v>
      </c>
      <c r="V24" s="39">
        <f>SUM(S24+U24)</f>
        <v>290.40478571428571</v>
      </c>
    </row>
    <row r="27" spans="1:22" x14ac:dyDescent="0.3">
      <c r="A27" s="25" t="s">
        <v>1</v>
      </c>
      <c r="B27" s="26" t="s">
        <v>2</v>
      </c>
      <c r="C27" s="27" t="s">
        <v>3</v>
      </c>
      <c r="D27" s="28" t="s">
        <v>4</v>
      </c>
      <c r="E27" s="29" t="s">
        <v>21</v>
      </c>
      <c r="F27" s="29" t="s">
        <v>22</v>
      </c>
      <c r="G27" s="29" t="s">
        <v>23</v>
      </c>
      <c r="H27" s="29" t="s">
        <v>22</v>
      </c>
      <c r="I27" s="29" t="s">
        <v>24</v>
      </c>
      <c r="J27" s="29" t="s">
        <v>22</v>
      </c>
      <c r="K27" s="29" t="s">
        <v>25</v>
      </c>
      <c r="L27" s="29" t="s">
        <v>22</v>
      </c>
      <c r="M27" s="29" t="s">
        <v>26</v>
      </c>
      <c r="N27" s="29" t="s">
        <v>22</v>
      </c>
      <c r="O27" s="29" t="s">
        <v>27</v>
      </c>
      <c r="P27" s="29" t="s">
        <v>22</v>
      </c>
      <c r="Q27" s="30" t="s">
        <v>28</v>
      </c>
      <c r="R27" s="31" t="s">
        <v>29</v>
      </c>
      <c r="S27" s="32" t="s">
        <v>5</v>
      </c>
      <c r="T27" s="32" t="s">
        <v>30</v>
      </c>
      <c r="U27" s="31" t="s">
        <v>6</v>
      </c>
      <c r="V27" s="32" t="s">
        <v>31</v>
      </c>
    </row>
    <row r="28" spans="1:22" x14ac:dyDescent="0.3">
      <c r="A28" s="1" t="s">
        <v>35</v>
      </c>
      <c r="B28" s="2" t="s">
        <v>48</v>
      </c>
      <c r="C28" s="3">
        <v>45872</v>
      </c>
      <c r="D28" s="4" t="s">
        <v>70</v>
      </c>
      <c r="E28" s="5">
        <v>185</v>
      </c>
      <c r="F28" s="22">
        <v>1</v>
      </c>
      <c r="G28" s="24">
        <v>191</v>
      </c>
      <c r="H28" s="22">
        <v>1</v>
      </c>
      <c r="I28" s="5">
        <v>181</v>
      </c>
      <c r="J28" s="22">
        <v>1</v>
      </c>
      <c r="K28" s="5">
        <v>188</v>
      </c>
      <c r="L28" s="22">
        <v>2</v>
      </c>
      <c r="M28" s="5"/>
      <c r="N28" s="22"/>
      <c r="O28" s="5"/>
      <c r="P28" s="22"/>
      <c r="Q28" s="6">
        <v>4</v>
      </c>
      <c r="R28" s="6">
        <v>745</v>
      </c>
      <c r="S28" s="7">
        <v>186.25</v>
      </c>
      <c r="T28" s="41">
        <v>5</v>
      </c>
      <c r="U28" s="8">
        <v>9</v>
      </c>
      <c r="V28" s="9">
        <v>195.25</v>
      </c>
    </row>
    <row r="30" spans="1:22" x14ac:dyDescent="0.3">
      <c r="Q30" s="37">
        <f>SUM(Q28:Q29)</f>
        <v>4</v>
      </c>
      <c r="R30" s="37">
        <f>SUM(R28:R29)</f>
        <v>745</v>
      </c>
      <c r="S30" s="38">
        <f>SUM(R30/Q30)</f>
        <v>186.25</v>
      </c>
      <c r="T30" s="37">
        <f>SUM(T28:T29)</f>
        <v>5</v>
      </c>
      <c r="U30" s="37">
        <f>SUM(U28:U29)</f>
        <v>9</v>
      </c>
      <c r="V30" s="39">
        <f>SUM(S30+U30)</f>
        <v>195.25</v>
      </c>
    </row>
  </sheetData>
  <protectedRanges>
    <protectedRange algorithmName="SHA-512" hashValue="ON39YdpmFHfN9f47KpiRvqrKx0V9+erV1CNkpWzYhW/Qyc6aT8rEyCrvauWSYGZK2ia3o7vd3akF07acHAFpOA==" saltValue="yVW9XmDwTqEnmpSGai0KYg==" spinCount="100000" sqref="B1 B27" name="Range1_2_1_1"/>
    <protectedRange sqref="B12:C12" name="Range1_15"/>
    <protectedRange sqref="D12" name="Range1_1_18"/>
    <protectedRange sqref="T12" name="Range1_3_5_16"/>
    <protectedRange sqref="E14 B14:C14 H14:L14 N14" name="Range1_26"/>
    <protectedRange sqref="D14" name="Range1_1_27"/>
    <protectedRange sqref="T14" name="Range1_3_5_25"/>
    <protectedRange sqref="B16:C16" name="Range1_4_1"/>
    <protectedRange sqref="D16" name="Range1_1_4_1"/>
    <protectedRange sqref="E16 G16:O16" name="Range1_33_1_7"/>
    <protectedRange sqref="T16" name="Range1_3_5_3_1"/>
    <protectedRange sqref="B17:C17" name="Range1_9"/>
    <protectedRange sqref="D17" name="Range1_1_3"/>
    <protectedRange sqref="E17 G17:O17" name="Range1_33_1"/>
    <protectedRange sqref="T17" name="Range1_3_5_3"/>
    <protectedRange sqref="B18:C18" name="Range1_13"/>
    <protectedRange sqref="D18" name="Range1_1_4"/>
    <protectedRange sqref="E18 G18:O18" name="Range1_33_1_1"/>
    <protectedRange sqref="T18" name="Range1_3_5_4"/>
    <protectedRange sqref="B19:C19" name="Range1_13_1"/>
    <protectedRange sqref="D19" name="Range1_1_4_2"/>
    <protectedRange sqref="E19 G19:O19" name="Range1_33_1_2"/>
    <protectedRange sqref="T19" name="Range1_3_5_4_1"/>
    <protectedRange sqref="B20:C20" name="Range1_13_2"/>
    <protectedRange sqref="D20" name="Range1_1_4_3"/>
    <protectedRange sqref="E20 H20:L20 N20" name="Range1_1_2_19_1"/>
    <protectedRange sqref="T20" name="Range1_3_5_4_2"/>
    <protectedRange sqref="B21:C21" name="Range1_13_3"/>
    <protectedRange sqref="D21" name="Range1_1_4_4"/>
    <protectedRange sqref="T21" name="Range1_3_5_4_3"/>
    <protectedRange sqref="B22:C22" name="Range1_13_4"/>
    <protectedRange sqref="D22" name="Range1_1_4_5"/>
    <protectedRange sqref="E22 G22:O22" name="Range1_33_1_3"/>
    <protectedRange sqref="T22" name="Range1_3_5_4_4"/>
  </protectedRanges>
  <conditionalFormatting sqref="E16">
    <cfRule type="top10" dxfId="971" priority="49" rank="1"/>
  </conditionalFormatting>
  <conditionalFormatting sqref="E16:P16">
    <cfRule type="cellIs" dxfId="970" priority="43" operator="greaterThanOrEqual">
      <formula>200</formula>
    </cfRule>
  </conditionalFormatting>
  <conditionalFormatting sqref="G16">
    <cfRule type="top10" dxfId="969" priority="48" rank="1"/>
  </conditionalFormatting>
  <conditionalFormatting sqref="I16">
    <cfRule type="top10" dxfId="968" priority="47" rank="1"/>
  </conditionalFormatting>
  <conditionalFormatting sqref="K16">
    <cfRule type="top10" dxfId="967" priority="46" rank="1"/>
  </conditionalFormatting>
  <conditionalFormatting sqref="L14:P14">
    <cfRule type="cellIs" dxfId="966" priority="50" operator="greaterThanOrEqual">
      <formula>200</formula>
    </cfRule>
  </conditionalFormatting>
  <conditionalFormatting sqref="M2">
    <cfRule type="top10" dxfId="965" priority="63" rank="1"/>
  </conditionalFormatting>
  <conditionalFormatting sqref="M14">
    <cfRule type="top10" dxfId="964" priority="52" rank="1"/>
  </conditionalFormatting>
  <conditionalFormatting sqref="M16">
    <cfRule type="top10" dxfId="963" priority="45" rank="1"/>
  </conditionalFormatting>
  <conditionalFormatting sqref="M28">
    <cfRule type="top10" dxfId="962" priority="54" rank="1"/>
  </conditionalFormatting>
  <conditionalFormatting sqref="M2:P2">
    <cfRule type="cellIs" dxfId="961" priority="56" operator="greaterThanOrEqual">
      <formula>200</formula>
    </cfRule>
  </conditionalFormatting>
  <conditionalFormatting sqref="M28:P28">
    <cfRule type="cellIs" dxfId="960" priority="53" operator="greaterThanOrEqual">
      <formula>200</formula>
    </cfRule>
  </conditionalFormatting>
  <conditionalFormatting sqref="O2">
    <cfRule type="top10" dxfId="959" priority="64" rank="1"/>
  </conditionalFormatting>
  <conditionalFormatting sqref="O14">
    <cfRule type="top10" dxfId="958" priority="51" rank="1"/>
  </conditionalFormatting>
  <conditionalFormatting sqref="O16">
    <cfRule type="top10" dxfId="957" priority="44" rank="1"/>
  </conditionalFormatting>
  <conditionalFormatting sqref="O28">
    <cfRule type="top10" dxfId="956" priority="55" rank="1"/>
  </conditionalFormatting>
  <conditionalFormatting sqref="E17">
    <cfRule type="top10" dxfId="955" priority="42" rank="1"/>
  </conditionalFormatting>
  <conditionalFormatting sqref="G17">
    <cfRule type="top10" dxfId="954" priority="41" rank="1"/>
  </conditionalFormatting>
  <conditionalFormatting sqref="I17">
    <cfRule type="top10" dxfId="953" priority="40" rank="1"/>
  </conditionalFormatting>
  <conditionalFormatting sqref="K17">
    <cfRule type="top10" dxfId="952" priority="39" rank="1"/>
  </conditionalFormatting>
  <conditionalFormatting sqref="M17">
    <cfRule type="top10" dxfId="951" priority="38" rank="1"/>
  </conditionalFormatting>
  <conditionalFormatting sqref="O17">
    <cfRule type="top10" dxfId="950" priority="37" rank="1"/>
  </conditionalFormatting>
  <conditionalFormatting sqref="E17:P17">
    <cfRule type="cellIs" dxfId="949" priority="36" operator="greaterThanOrEqual">
      <formula>200</formula>
    </cfRule>
  </conditionalFormatting>
  <conditionalFormatting sqref="E18">
    <cfRule type="top10" dxfId="948" priority="35" rank="1"/>
  </conditionalFormatting>
  <conditionalFormatting sqref="G18">
    <cfRule type="top10" dxfId="947" priority="34" rank="1"/>
  </conditionalFormatting>
  <conditionalFormatting sqref="I18">
    <cfRule type="top10" dxfId="946" priority="33" rank="1"/>
  </conditionalFormatting>
  <conditionalFormatting sqref="K18">
    <cfRule type="top10" dxfId="945" priority="32" rank="1"/>
  </conditionalFormatting>
  <conditionalFormatting sqref="M18">
    <cfRule type="top10" dxfId="944" priority="31" rank="1"/>
  </conditionalFormatting>
  <conditionalFormatting sqref="O18">
    <cfRule type="top10" dxfId="943" priority="30" rank="1"/>
  </conditionalFormatting>
  <conditionalFormatting sqref="E18:P18">
    <cfRule type="cellIs" dxfId="942" priority="29" operator="greaterThanOrEqual">
      <formula>200</formula>
    </cfRule>
  </conditionalFormatting>
  <conditionalFormatting sqref="E19">
    <cfRule type="top10" dxfId="941" priority="28" rank="1"/>
  </conditionalFormatting>
  <conditionalFormatting sqref="G19">
    <cfRule type="top10" dxfId="940" priority="27" rank="1"/>
  </conditionalFormatting>
  <conditionalFormatting sqref="I19">
    <cfRule type="top10" dxfId="939" priority="26" rank="1"/>
  </conditionalFormatting>
  <conditionalFormatting sqref="K19">
    <cfRule type="top10" dxfId="938" priority="25" rank="1"/>
  </conditionalFormatting>
  <conditionalFormatting sqref="M19">
    <cfRule type="top10" dxfId="937" priority="24" rank="1"/>
  </conditionalFormatting>
  <conditionalFormatting sqref="O19">
    <cfRule type="top10" dxfId="936" priority="23" rank="1"/>
  </conditionalFormatting>
  <conditionalFormatting sqref="E19:P19">
    <cfRule type="cellIs" dxfId="935" priority="22" operator="greaterThanOrEqual">
      <formula>200</formula>
    </cfRule>
  </conditionalFormatting>
  <conditionalFormatting sqref="E20">
    <cfRule type="top10" dxfId="934" priority="21" rank="1"/>
  </conditionalFormatting>
  <conditionalFormatting sqref="G20">
    <cfRule type="top10" dxfId="933" priority="20" rank="1"/>
  </conditionalFormatting>
  <conditionalFormatting sqref="I20">
    <cfRule type="top10" dxfId="932" priority="19" rank="1"/>
  </conditionalFormatting>
  <conditionalFormatting sqref="K20">
    <cfRule type="top10" dxfId="931" priority="18" rank="1"/>
  </conditionalFormatting>
  <conditionalFormatting sqref="M20">
    <cfRule type="top10" dxfId="930" priority="17" rank="1"/>
  </conditionalFormatting>
  <conditionalFormatting sqref="O20">
    <cfRule type="top10" dxfId="929" priority="16" rank="1"/>
  </conditionalFormatting>
  <conditionalFormatting sqref="E20:P20">
    <cfRule type="cellIs" dxfId="928" priority="15" operator="greaterThanOrEqual">
      <formula>200</formula>
    </cfRule>
  </conditionalFormatting>
  <conditionalFormatting sqref="E21">
    <cfRule type="top10" dxfId="927" priority="14" rank="1"/>
  </conditionalFormatting>
  <conditionalFormatting sqref="G21">
    <cfRule type="top10" dxfId="926" priority="13" rank="1"/>
  </conditionalFormatting>
  <conditionalFormatting sqref="I21">
    <cfRule type="top10" dxfId="925" priority="12" rank="1"/>
  </conditionalFormatting>
  <conditionalFormatting sqref="K21">
    <cfRule type="top10" dxfId="924" priority="11" rank="1"/>
  </conditionalFormatting>
  <conditionalFormatting sqref="M21">
    <cfRule type="top10" dxfId="923" priority="10" rank="1"/>
  </conditionalFormatting>
  <conditionalFormatting sqref="O21">
    <cfRule type="top10" dxfId="922" priority="9" rank="1"/>
  </conditionalFormatting>
  <conditionalFormatting sqref="E21:P21">
    <cfRule type="cellIs" dxfId="921" priority="8" operator="greaterThanOrEqual">
      <formula>200</formula>
    </cfRule>
  </conditionalFormatting>
  <conditionalFormatting sqref="E22">
    <cfRule type="top10" dxfId="920" priority="7" rank="1"/>
  </conditionalFormatting>
  <conditionalFormatting sqref="G22">
    <cfRule type="top10" dxfId="919" priority="6" rank="1"/>
  </conditionalFormatting>
  <conditionalFormatting sqref="I22">
    <cfRule type="top10" dxfId="918" priority="5" rank="1"/>
  </conditionalFormatting>
  <conditionalFormatting sqref="K22">
    <cfRule type="top10" dxfId="917" priority="4" rank="1"/>
  </conditionalFormatting>
  <conditionalFormatting sqref="M22">
    <cfRule type="top10" dxfId="916" priority="3" rank="1"/>
  </conditionalFormatting>
  <conditionalFormatting sqref="O22">
    <cfRule type="top10" dxfId="915" priority="2" rank="1"/>
  </conditionalFormatting>
  <conditionalFormatting sqref="E22:P22">
    <cfRule type="cellIs" dxfId="914" priority="1" operator="greaterThanOrEqual">
      <formula>200</formula>
    </cfRule>
  </conditionalFormatting>
  <hyperlinks>
    <hyperlink ref="X1" location="'Kentucky 2025'!A1" display="Return to Rankings" xr:uid="{BD2D2972-08A7-4355-AA48-A5985106FF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8C365F-6F89-4003-875D-316346BDA35E}">
          <x14:formula1>
            <xm:f>'[abra coal tipple 11-5-25.xlsm]DATA'!#REF!</xm:f>
          </x14:formula1>
          <xm:sqref>B22</xm:sqref>
        </x14:dataValidation>
        <x14:dataValidation type="list" allowBlank="1" showInputMessage="1" showErrorMessage="1" xr:uid="{07060345-388E-458B-8220-FAD726F29C0F}">
          <x14:formula1>
            <xm:f>'[abra coal tipple 11-5-25.xlsm]DATA'!#REF!</xm:f>
          </x14:formula1>
          <xm:sqref>D22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9513-DF0D-4282-AFDD-E028A00547D1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35</v>
      </c>
      <c r="B2" s="2" t="s">
        <v>196</v>
      </c>
      <c r="C2" s="3">
        <v>45927</v>
      </c>
      <c r="D2" s="100" t="s">
        <v>102</v>
      </c>
      <c r="E2" s="24">
        <v>172</v>
      </c>
      <c r="F2" s="22">
        <v>1</v>
      </c>
      <c r="G2" s="24">
        <v>187</v>
      </c>
      <c r="H2" s="22">
        <v>0</v>
      </c>
      <c r="I2" s="5">
        <v>177</v>
      </c>
      <c r="J2" s="22">
        <v>1</v>
      </c>
      <c r="K2" s="24">
        <v>178</v>
      </c>
      <c r="L2" s="22">
        <v>0</v>
      </c>
      <c r="M2" s="42"/>
      <c r="N2" s="22"/>
      <c r="O2" s="5"/>
      <c r="P2" s="22"/>
      <c r="Q2" s="8">
        <v>4</v>
      </c>
      <c r="R2" s="8">
        <v>714</v>
      </c>
      <c r="S2" s="7">
        <v>178.5</v>
      </c>
      <c r="T2" s="41">
        <v>2</v>
      </c>
      <c r="U2" s="8">
        <v>2</v>
      </c>
      <c r="V2" s="7">
        <v>180.5</v>
      </c>
    </row>
    <row r="3" spans="1:24" x14ac:dyDescent="0.3">
      <c r="A3" s="1" t="s">
        <v>35</v>
      </c>
      <c r="B3" s="2" t="s">
        <v>196</v>
      </c>
      <c r="C3" s="3">
        <v>45955</v>
      </c>
      <c r="D3" s="4" t="s">
        <v>102</v>
      </c>
      <c r="E3" s="24">
        <v>173</v>
      </c>
      <c r="F3" s="22">
        <v>0</v>
      </c>
      <c r="G3" s="24">
        <v>176</v>
      </c>
      <c r="H3" s="22">
        <v>1</v>
      </c>
      <c r="I3" s="5">
        <v>176</v>
      </c>
      <c r="J3" s="22">
        <v>0</v>
      </c>
      <c r="K3" s="24">
        <v>173</v>
      </c>
      <c r="L3" s="22">
        <v>0</v>
      </c>
      <c r="M3" s="42">
        <v>186</v>
      </c>
      <c r="N3" s="22">
        <v>1</v>
      </c>
      <c r="O3" s="5">
        <v>180</v>
      </c>
      <c r="P3" s="22">
        <v>0</v>
      </c>
      <c r="Q3" s="6">
        <v>6</v>
      </c>
      <c r="R3" s="6">
        <v>1064</v>
      </c>
      <c r="S3" s="7">
        <v>177.33333333333334</v>
      </c>
      <c r="T3" s="41">
        <v>2</v>
      </c>
      <c r="U3" s="8">
        <v>4</v>
      </c>
      <c r="V3" s="9">
        <v>181.33333333333334</v>
      </c>
    </row>
    <row r="5" spans="1:24" x14ac:dyDescent="0.3">
      <c r="Q5" s="37">
        <f>SUM(Q2:Q4)</f>
        <v>10</v>
      </c>
      <c r="R5" s="37">
        <f>SUM(R2:R4)</f>
        <v>1778</v>
      </c>
      <c r="S5" s="38">
        <f>SUM(R5/Q5)</f>
        <v>177.8</v>
      </c>
      <c r="T5" s="37">
        <f>SUM(T2:T4)</f>
        <v>4</v>
      </c>
      <c r="U5" s="37">
        <f>SUM(U2:U4)</f>
        <v>6</v>
      </c>
      <c r="V5" s="39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913" priority="14" rank="1"/>
  </conditionalFormatting>
  <conditionalFormatting sqref="G2">
    <cfRule type="top10" dxfId="912" priority="13" rank="1"/>
  </conditionalFormatting>
  <conditionalFormatting sqref="I2">
    <cfRule type="top10" dxfId="911" priority="12" rank="1"/>
  </conditionalFormatting>
  <conditionalFormatting sqref="K2">
    <cfRule type="top10" dxfId="910" priority="11" rank="1"/>
  </conditionalFormatting>
  <conditionalFormatting sqref="M2">
    <cfRule type="top10" dxfId="909" priority="10" rank="1"/>
  </conditionalFormatting>
  <conditionalFormatting sqref="O2">
    <cfRule type="top10" dxfId="908" priority="9" rank="1"/>
  </conditionalFormatting>
  <conditionalFormatting sqref="E2:P2">
    <cfRule type="cellIs" dxfId="907" priority="8" operator="greaterThanOrEqual">
      <formula>200</formula>
    </cfRule>
  </conditionalFormatting>
  <conditionalFormatting sqref="E3">
    <cfRule type="top10" dxfId="906" priority="7" rank="1"/>
  </conditionalFormatting>
  <conditionalFormatting sqref="G3">
    <cfRule type="top10" dxfId="905" priority="6" rank="1"/>
  </conditionalFormatting>
  <conditionalFormatting sqref="I3">
    <cfRule type="top10" dxfId="904" priority="5" rank="1"/>
  </conditionalFormatting>
  <conditionalFormatting sqref="K3">
    <cfRule type="top10" dxfId="903" priority="4" rank="1"/>
  </conditionalFormatting>
  <conditionalFormatting sqref="M3">
    <cfRule type="top10" dxfId="902" priority="3" rank="1"/>
  </conditionalFormatting>
  <conditionalFormatting sqref="O3">
    <cfRule type="top10" dxfId="901" priority="2" rank="1"/>
  </conditionalFormatting>
  <conditionalFormatting sqref="E3:P3">
    <cfRule type="cellIs" dxfId="900" priority="1" operator="greaterThanOrEqual">
      <formula>200</formula>
    </cfRule>
  </conditionalFormatting>
  <hyperlinks>
    <hyperlink ref="X1" location="'Kentucky 2025'!A1" display="Return to Rankings" xr:uid="{3F9A6969-CACF-41A5-A71C-4D31CC38CB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897B82-57B9-441C-A821-11560FBEC773}">
          <x14:formula1>
            <xm:f>'C:\Users\jmfg1\Downloads\[ABRA Club Tournament 10252025 Mt. Sterling Ky. 40353.xlsm]DATA'!#REF!</xm:f>
          </x14:formula1>
          <xm:sqref>B3</xm:sqref>
        </x14:dataValidation>
        <x14:dataValidation type="list" allowBlank="1" showInputMessage="1" showErrorMessage="1" xr:uid="{BC35D80D-0988-4628-873E-E82C6D0B50E8}">
          <x14:formula1>
            <xm:f>'C:\Users\jmfg1\Downloads\[ABRA Club Tournament 10252025 Mt. Sterling Ky. 40353.xlsm]DATA'!#REF!</xm:f>
          </x14:formula1>
          <xm:sqref>D3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FE5A-BCEB-492D-B1CF-4883D4C8087A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52</v>
      </c>
      <c r="C2" s="3">
        <v>45731</v>
      </c>
      <c r="D2" s="4" t="s">
        <v>56</v>
      </c>
      <c r="E2" s="5">
        <v>194</v>
      </c>
      <c r="F2" s="22">
        <v>1</v>
      </c>
      <c r="G2" s="5">
        <v>193</v>
      </c>
      <c r="H2" s="22">
        <v>3</v>
      </c>
      <c r="I2" s="5">
        <v>187</v>
      </c>
      <c r="J2" s="22">
        <v>1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41">
        <v>7</v>
      </c>
      <c r="U2" s="8">
        <v>7</v>
      </c>
      <c r="V2" s="9">
        <v>197</v>
      </c>
    </row>
    <row r="3" spans="1:24" x14ac:dyDescent="0.3">
      <c r="A3" s="1" t="s">
        <v>15</v>
      </c>
      <c r="B3" s="2" t="s">
        <v>52</v>
      </c>
      <c r="C3" s="3">
        <v>45745</v>
      </c>
      <c r="D3" s="4" t="s">
        <v>56</v>
      </c>
      <c r="E3" s="5">
        <v>193</v>
      </c>
      <c r="F3" s="22">
        <v>3</v>
      </c>
      <c r="G3" s="5">
        <v>190</v>
      </c>
      <c r="H3" s="22">
        <v>2</v>
      </c>
      <c r="I3" s="5">
        <v>191</v>
      </c>
      <c r="J3" s="22">
        <v>1</v>
      </c>
      <c r="K3" s="5">
        <v>195.001</v>
      </c>
      <c r="L3" s="22">
        <v>9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1">
        <v>15</v>
      </c>
      <c r="U3" s="8">
        <v>5</v>
      </c>
      <c r="V3" s="9">
        <v>197.25</v>
      </c>
    </row>
    <row r="4" spans="1:24" x14ac:dyDescent="0.3">
      <c r="A4" s="1" t="s">
        <v>15</v>
      </c>
      <c r="B4" s="2" t="s">
        <v>52</v>
      </c>
      <c r="C4" s="3">
        <v>45766</v>
      </c>
      <c r="D4" s="4" t="s">
        <v>56</v>
      </c>
      <c r="E4" s="5">
        <v>189</v>
      </c>
      <c r="F4" s="22">
        <v>2</v>
      </c>
      <c r="G4" s="5">
        <v>192</v>
      </c>
      <c r="H4" s="22">
        <v>1</v>
      </c>
      <c r="I4" s="5">
        <v>190</v>
      </c>
      <c r="J4" s="22">
        <v>0</v>
      </c>
      <c r="K4" s="5">
        <v>183</v>
      </c>
      <c r="L4" s="22">
        <v>1</v>
      </c>
      <c r="M4" s="5"/>
      <c r="N4" s="22"/>
      <c r="O4" s="5"/>
      <c r="P4" s="22"/>
      <c r="Q4" s="6">
        <v>4</v>
      </c>
      <c r="R4" s="6">
        <v>754</v>
      </c>
      <c r="S4" s="7">
        <v>188.5</v>
      </c>
      <c r="T4" s="41">
        <v>4</v>
      </c>
      <c r="U4" s="8">
        <v>2</v>
      </c>
      <c r="V4" s="9">
        <v>190.5</v>
      </c>
    </row>
    <row r="5" spans="1:24" x14ac:dyDescent="0.3">
      <c r="A5" s="1" t="s">
        <v>15</v>
      </c>
      <c r="B5" s="2" t="s">
        <v>52</v>
      </c>
      <c r="C5" s="3">
        <v>45829</v>
      </c>
      <c r="D5" s="4" t="s">
        <v>56</v>
      </c>
      <c r="E5" s="5">
        <v>192</v>
      </c>
      <c r="F5" s="22">
        <v>3</v>
      </c>
      <c r="G5" s="5">
        <v>191</v>
      </c>
      <c r="H5" s="22">
        <v>1</v>
      </c>
      <c r="I5" s="5">
        <v>193</v>
      </c>
      <c r="J5" s="22">
        <v>2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767</v>
      </c>
      <c r="S5" s="7">
        <v>191.75</v>
      </c>
      <c r="T5" s="41">
        <v>9</v>
      </c>
      <c r="U5" s="8">
        <v>3</v>
      </c>
      <c r="V5" s="9">
        <v>194.75</v>
      </c>
    </row>
    <row r="6" spans="1:24" x14ac:dyDescent="0.3">
      <c r="A6" s="1" t="s">
        <v>15</v>
      </c>
      <c r="B6" s="2" t="s">
        <v>52</v>
      </c>
      <c r="C6" s="3">
        <v>45844</v>
      </c>
      <c r="D6" s="4" t="s">
        <v>70</v>
      </c>
      <c r="E6" s="5">
        <v>190</v>
      </c>
      <c r="F6" s="22">
        <v>2</v>
      </c>
      <c r="G6" s="5">
        <v>193</v>
      </c>
      <c r="H6" s="22">
        <v>4</v>
      </c>
      <c r="I6" s="5">
        <v>196</v>
      </c>
      <c r="J6" s="22">
        <v>3</v>
      </c>
      <c r="K6" s="5">
        <v>191</v>
      </c>
      <c r="L6" s="22">
        <v>4</v>
      </c>
      <c r="M6" s="5">
        <v>195</v>
      </c>
      <c r="N6" s="22">
        <v>1</v>
      </c>
      <c r="O6" s="5">
        <v>191</v>
      </c>
      <c r="P6" s="22">
        <v>3</v>
      </c>
      <c r="Q6" s="6">
        <v>6</v>
      </c>
      <c r="R6" s="6">
        <v>1156</v>
      </c>
      <c r="S6" s="7">
        <v>192.66666666666666</v>
      </c>
      <c r="T6" s="41">
        <v>17</v>
      </c>
      <c r="U6" s="8">
        <v>6</v>
      </c>
      <c r="V6" s="9">
        <v>198.66666666666666</v>
      </c>
    </row>
    <row r="7" spans="1:24" x14ac:dyDescent="0.3">
      <c r="A7" s="1" t="s">
        <v>15</v>
      </c>
      <c r="B7" s="2" t="s">
        <v>52</v>
      </c>
      <c r="C7" s="3">
        <v>45920</v>
      </c>
      <c r="D7" s="4" t="s">
        <v>56</v>
      </c>
      <c r="E7" s="24">
        <v>196</v>
      </c>
      <c r="F7" s="84">
        <v>1</v>
      </c>
      <c r="G7" s="24">
        <v>196</v>
      </c>
      <c r="H7" s="84">
        <v>1</v>
      </c>
      <c r="I7" s="24">
        <v>191</v>
      </c>
      <c r="J7" s="84">
        <v>1</v>
      </c>
      <c r="K7" s="84">
        <v>197</v>
      </c>
      <c r="L7" s="84">
        <v>1</v>
      </c>
      <c r="M7" s="5"/>
      <c r="N7" s="22"/>
      <c r="O7" s="5"/>
      <c r="P7" s="22"/>
      <c r="Q7" s="6">
        <v>4</v>
      </c>
      <c r="R7" s="6">
        <v>780</v>
      </c>
      <c r="S7" s="7">
        <v>195</v>
      </c>
      <c r="T7" s="41">
        <v>4</v>
      </c>
      <c r="U7" s="8">
        <v>2</v>
      </c>
      <c r="V7" s="9">
        <v>197</v>
      </c>
    </row>
    <row r="8" spans="1:24" x14ac:dyDescent="0.3">
      <c r="A8" s="1" t="s">
        <v>15</v>
      </c>
      <c r="B8" s="2" t="s">
        <v>52</v>
      </c>
      <c r="C8" s="3">
        <v>45948</v>
      </c>
      <c r="D8" s="4" t="s">
        <v>56</v>
      </c>
      <c r="E8" s="24">
        <v>191</v>
      </c>
      <c r="F8" s="84">
        <v>3</v>
      </c>
      <c r="G8" s="24">
        <v>196</v>
      </c>
      <c r="H8" s="84">
        <v>1</v>
      </c>
      <c r="I8" s="24">
        <v>199</v>
      </c>
      <c r="J8" s="84">
        <v>4</v>
      </c>
      <c r="K8" s="84">
        <v>192</v>
      </c>
      <c r="L8" s="84">
        <v>1</v>
      </c>
      <c r="M8" s="5"/>
      <c r="N8" s="22"/>
      <c r="O8" s="5"/>
      <c r="P8" s="22"/>
      <c r="Q8" s="6">
        <v>4</v>
      </c>
      <c r="R8" s="6">
        <v>778</v>
      </c>
      <c r="S8" s="7">
        <v>194.5</v>
      </c>
      <c r="T8" s="41">
        <v>9</v>
      </c>
      <c r="U8" s="8">
        <v>6</v>
      </c>
      <c r="V8" s="9">
        <v>200.5</v>
      </c>
    </row>
    <row r="10" spans="1:24" x14ac:dyDescent="0.3">
      <c r="Q10" s="37">
        <f>SUM(Q2:Q9)</f>
        <v>30</v>
      </c>
      <c r="R10" s="37">
        <f>SUM(R2:R9)</f>
        <v>5764</v>
      </c>
      <c r="S10" s="38">
        <f>SUM(R10/Q10)</f>
        <v>192.13333333333333</v>
      </c>
      <c r="T10" s="37">
        <f>SUM(T2:T9)</f>
        <v>65</v>
      </c>
      <c r="U10" s="37">
        <f>SUM(U2:U9)</f>
        <v>31</v>
      </c>
      <c r="V10" s="39">
        <f>SUM(S10+U10)</f>
        <v>223.13333333333333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sqref="E2:P2" name="Range1_3_5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 E8:P8" name="Range1_3_5_3_1"/>
  </protectedRanges>
  <conditionalFormatting sqref="M7:P7">
    <cfRule type="cellIs" dxfId="899" priority="10" operator="greaterThanOrEqual">
      <formula>200</formula>
    </cfRule>
  </conditionalFormatting>
  <conditionalFormatting sqref="E7">
    <cfRule type="cellIs" dxfId="898" priority="11" operator="greaterThanOrEqual">
      <formula>200</formula>
    </cfRule>
    <cfRule type="top10" dxfId="897" priority="12" rank="1"/>
  </conditionalFormatting>
  <conditionalFormatting sqref="G7">
    <cfRule type="cellIs" dxfId="896" priority="13" operator="greaterThanOrEqual">
      <formula>200</formula>
    </cfRule>
    <cfRule type="top10" dxfId="895" priority="14" rank="1"/>
  </conditionalFormatting>
  <conditionalFormatting sqref="I7">
    <cfRule type="cellIs" dxfId="894" priority="15" operator="greaterThanOrEqual">
      <formula>200</formula>
    </cfRule>
    <cfRule type="top10" dxfId="893" priority="16" rank="1"/>
  </conditionalFormatting>
  <conditionalFormatting sqref="M7">
    <cfRule type="top10" dxfId="892" priority="17" rank="1"/>
  </conditionalFormatting>
  <conditionalFormatting sqref="O7">
    <cfRule type="top10" dxfId="891" priority="18" rank="1"/>
  </conditionalFormatting>
  <conditionalFormatting sqref="M8:P8">
    <cfRule type="cellIs" dxfId="890" priority="1" operator="greaterThanOrEqual">
      <formula>200</formula>
    </cfRule>
  </conditionalFormatting>
  <conditionalFormatting sqref="E8">
    <cfRule type="cellIs" dxfId="889" priority="2" operator="greaterThanOrEqual">
      <formula>200</formula>
    </cfRule>
    <cfRule type="top10" dxfId="888" priority="3" rank="1"/>
  </conditionalFormatting>
  <conditionalFormatting sqref="G8">
    <cfRule type="cellIs" dxfId="887" priority="4" operator="greaterThanOrEqual">
      <formula>200</formula>
    </cfRule>
    <cfRule type="top10" dxfId="886" priority="5" rank="1"/>
  </conditionalFormatting>
  <conditionalFormatting sqref="I8">
    <cfRule type="cellIs" dxfId="885" priority="6" operator="greaterThanOrEqual">
      <formula>200</formula>
    </cfRule>
    <cfRule type="top10" dxfId="884" priority="7" rank="1"/>
  </conditionalFormatting>
  <conditionalFormatting sqref="M8">
    <cfRule type="top10" dxfId="883" priority="8" rank="1"/>
  </conditionalFormatting>
  <conditionalFormatting sqref="O8">
    <cfRule type="top10" dxfId="882" priority="9" rank="1"/>
  </conditionalFormatting>
  <hyperlinks>
    <hyperlink ref="X1" location="'Kentucky 2025'!A1" display="Return to Rankings" xr:uid="{C8C0F606-DF0B-445A-A872-C11A01B53B0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B9BF-AB10-40EB-B2D9-433E63E3AED0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66</v>
      </c>
      <c r="C2" s="3">
        <v>45735</v>
      </c>
      <c r="D2" s="4" t="s">
        <v>40</v>
      </c>
      <c r="E2" s="5">
        <v>181</v>
      </c>
      <c r="F2" s="22"/>
      <c r="G2" s="5">
        <v>186</v>
      </c>
      <c r="H2" s="22">
        <v>1</v>
      </c>
      <c r="I2" s="5">
        <v>166</v>
      </c>
      <c r="J2" s="22">
        <v>2</v>
      </c>
      <c r="K2" s="5">
        <v>183</v>
      </c>
      <c r="L2" s="22"/>
      <c r="M2" s="5"/>
      <c r="N2" s="22"/>
      <c r="O2" s="5"/>
      <c r="P2" s="22"/>
      <c r="Q2" s="6">
        <v>4</v>
      </c>
      <c r="R2" s="6">
        <v>716</v>
      </c>
      <c r="S2" s="7">
        <v>179</v>
      </c>
      <c r="T2" s="41">
        <v>3</v>
      </c>
      <c r="U2" s="8">
        <v>5</v>
      </c>
      <c r="V2" s="9">
        <v>184</v>
      </c>
    </row>
    <row r="3" spans="1:24" x14ac:dyDescent="0.3">
      <c r="A3" s="1" t="s">
        <v>15</v>
      </c>
      <c r="B3" s="2" t="s">
        <v>66</v>
      </c>
      <c r="C3" s="3">
        <v>45756</v>
      </c>
      <c r="D3" s="4" t="s">
        <v>40</v>
      </c>
      <c r="E3" s="5">
        <v>196</v>
      </c>
      <c r="F3" s="22">
        <v>2</v>
      </c>
      <c r="G3" s="5">
        <v>198</v>
      </c>
      <c r="H3" s="22">
        <v>3</v>
      </c>
      <c r="I3" s="5">
        <v>197</v>
      </c>
      <c r="J3" s="22">
        <v>3</v>
      </c>
      <c r="K3" s="5">
        <v>197</v>
      </c>
      <c r="L3" s="22">
        <v>1</v>
      </c>
      <c r="M3" s="5"/>
      <c r="N3" s="22"/>
      <c r="O3" s="5"/>
      <c r="P3" s="22"/>
      <c r="Q3" s="6">
        <v>4</v>
      </c>
      <c r="R3" s="6">
        <v>788</v>
      </c>
      <c r="S3" s="7">
        <v>197</v>
      </c>
      <c r="T3" s="41">
        <v>9</v>
      </c>
      <c r="U3" s="8">
        <v>6</v>
      </c>
      <c r="V3" s="9">
        <v>203</v>
      </c>
    </row>
    <row r="4" spans="1:24" x14ac:dyDescent="0.3">
      <c r="A4" s="1" t="s">
        <v>15</v>
      </c>
      <c r="B4" s="2" t="s">
        <v>66</v>
      </c>
      <c r="C4" s="3">
        <v>45763</v>
      </c>
      <c r="D4" s="4" t="s">
        <v>40</v>
      </c>
      <c r="E4" s="5">
        <v>189</v>
      </c>
      <c r="F4" s="22">
        <v>1</v>
      </c>
      <c r="G4" s="5">
        <v>191</v>
      </c>
      <c r="H4" s="22">
        <v>3</v>
      </c>
      <c r="I4" s="5">
        <v>195</v>
      </c>
      <c r="J4" s="22">
        <v>2</v>
      </c>
      <c r="K4" s="5">
        <v>189</v>
      </c>
      <c r="L4" s="22"/>
      <c r="M4" s="5"/>
      <c r="N4" s="22"/>
      <c r="O4" s="5"/>
      <c r="P4" s="22"/>
      <c r="Q4" s="6">
        <v>4</v>
      </c>
      <c r="R4" s="6">
        <v>764</v>
      </c>
      <c r="S4" s="7">
        <v>191</v>
      </c>
      <c r="T4" s="41">
        <v>6</v>
      </c>
      <c r="U4" s="8">
        <v>13</v>
      </c>
      <c r="V4" s="9">
        <v>204</v>
      </c>
    </row>
    <row r="5" spans="1:24" x14ac:dyDescent="0.3">
      <c r="A5" s="1" t="s">
        <v>15</v>
      </c>
      <c r="B5" s="2" t="s">
        <v>66</v>
      </c>
      <c r="C5" s="3">
        <v>45868</v>
      </c>
      <c r="D5" s="4" t="s">
        <v>40</v>
      </c>
      <c r="E5" s="5">
        <v>192</v>
      </c>
      <c r="F5" s="22">
        <v>1</v>
      </c>
      <c r="G5" s="5">
        <v>195</v>
      </c>
      <c r="H5" s="22">
        <v>4</v>
      </c>
      <c r="I5" s="5">
        <v>195</v>
      </c>
      <c r="J5" s="22">
        <v>2</v>
      </c>
      <c r="K5" s="5">
        <v>193</v>
      </c>
      <c r="L5" s="22">
        <v>4</v>
      </c>
      <c r="M5" s="5"/>
      <c r="N5" s="22"/>
      <c r="O5" s="5"/>
      <c r="P5" s="22"/>
      <c r="Q5" s="6">
        <v>4</v>
      </c>
      <c r="R5" s="6">
        <v>775</v>
      </c>
      <c r="S5" s="7">
        <v>193.75</v>
      </c>
      <c r="T5" s="41">
        <v>11</v>
      </c>
      <c r="U5" s="8">
        <v>2</v>
      </c>
      <c r="V5" s="9">
        <v>195.75</v>
      </c>
    </row>
    <row r="6" spans="1:24" x14ac:dyDescent="0.3">
      <c r="A6" s="1" t="s">
        <v>15</v>
      </c>
      <c r="B6" s="2" t="s">
        <v>66</v>
      </c>
      <c r="C6" s="3">
        <v>45875</v>
      </c>
      <c r="D6" s="4" t="s">
        <v>40</v>
      </c>
      <c r="E6" s="5">
        <v>197</v>
      </c>
      <c r="F6" s="22">
        <v>3</v>
      </c>
      <c r="G6" s="5">
        <v>191</v>
      </c>
      <c r="H6" s="22">
        <v>1</v>
      </c>
      <c r="I6" s="5">
        <v>192</v>
      </c>
      <c r="J6" s="22">
        <v>3</v>
      </c>
      <c r="K6" s="5">
        <v>193</v>
      </c>
      <c r="L6" s="22">
        <v>3</v>
      </c>
      <c r="M6" s="5"/>
      <c r="N6" s="22"/>
      <c r="O6" s="5"/>
      <c r="P6" s="22"/>
      <c r="Q6" s="6">
        <v>4</v>
      </c>
      <c r="R6" s="6">
        <v>773</v>
      </c>
      <c r="S6" s="7">
        <v>193.25</v>
      </c>
      <c r="T6" s="41">
        <v>10</v>
      </c>
      <c r="U6" s="8">
        <v>2</v>
      </c>
      <c r="V6" s="9">
        <v>195.25</v>
      </c>
    </row>
    <row r="7" spans="1:24" x14ac:dyDescent="0.3">
      <c r="A7" s="1" t="s">
        <v>15</v>
      </c>
      <c r="B7" s="2" t="s">
        <v>66</v>
      </c>
      <c r="C7" s="3">
        <v>45879</v>
      </c>
      <c r="D7" s="4" t="s">
        <v>40</v>
      </c>
      <c r="E7" s="5">
        <v>192</v>
      </c>
      <c r="F7" s="22">
        <v>4</v>
      </c>
      <c r="G7" s="5">
        <v>186</v>
      </c>
      <c r="H7" s="22">
        <v>1</v>
      </c>
      <c r="I7" s="5">
        <v>194</v>
      </c>
      <c r="J7" s="22">
        <v>4</v>
      </c>
      <c r="K7" s="5">
        <v>190</v>
      </c>
      <c r="L7" s="22">
        <v>1</v>
      </c>
      <c r="M7" s="5">
        <v>186</v>
      </c>
      <c r="N7" s="22">
        <v>1</v>
      </c>
      <c r="O7" s="5">
        <v>190</v>
      </c>
      <c r="P7" s="22">
        <v>2</v>
      </c>
      <c r="Q7" s="6">
        <v>6</v>
      </c>
      <c r="R7" s="6">
        <v>1138</v>
      </c>
      <c r="S7" s="7">
        <v>189.66666666666666</v>
      </c>
      <c r="T7" s="41">
        <v>13</v>
      </c>
      <c r="U7" s="8">
        <v>4</v>
      </c>
      <c r="V7" s="9">
        <v>193.66666666666666</v>
      </c>
    </row>
    <row r="8" spans="1:24" x14ac:dyDescent="0.3">
      <c r="A8" s="1" t="s">
        <v>15</v>
      </c>
      <c r="B8" s="2" t="s">
        <v>66</v>
      </c>
      <c r="C8" s="3">
        <v>45882</v>
      </c>
      <c r="D8" s="4" t="s">
        <v>40</v>
      </c>
      <c r="E8" s="5">
        <v>187</v>
      </c>
      <c r="F8" s="22">
        <v>1</v>
      </c>
      <c r="G8" s="5">
        <v>185</v>
      </c>
      <c r="H8" s="22">
        <v>1</v>
      </c>
      <c r="I8" s="5">
        <v>193</v>
      </c>
      <c r="J8" s="22"/>
      <c r="K8" s="5">
        <v>185</v>
      </c>
      <c r="L8" s="22">
        <v>2</v>
      </c>
      <c r="M8" s="5"/>
      <c r="N8" s="22"/>
      <c r="O8" s="5"/>
      <c r="P8" s="22"/>
      <c r="Q8" s="6">
        <v>4</v>
      </c>
      <c r="R8" s="6">
        <v>750</v>
      </c>
      <c r="S8" s="7">
        <v>187.5</v>
      </c>
      <c r="T8" s="41">
        <v>4</v>
      </c>
      <c r="U8" s="8">
        <v>4</v>
      </c>
      <c r="V8" s="9">
        <v>191.5</v>
      </c>
    </row>
    <row r="9" spans="1:24" x14ac:dyDescent="0.3">
      <c r="A9" s="1" t="s">
        <v>15</v>
      </c>
      <c r="B9" s="2" t="s">
        <v>66</v>
      </c>
      <c r="C9" s="3">
        <v>45907</v>
      </c>
      <c r="D9" s="4" t="s">
        <v>40</v>
      </c>
      <c r="E9" s="5">
        <v>181</v>
      </c>
      <c r="F9" s="22">
        <v>2</v>
      </c>
      <c r="G9" s="5">
        <v>195</v>
      </c>
      <c r="H9" s="22">
        <v>1</v>
      </c>
      <c r="I9" s="5">
        <v>192</v>
      </c>
      <c r="J9" s="22">
        <v>2</v>
      </c>
      <c r="K9" s="5">
        <v>187</v>
      </c>
      <c r="L9" s="22">
        <v>1</v>
      </c>
      <c r="M9" s="5">
        <v>184</v>
      </c>
      <c r="N9" s="22">
        <v>2</v>
      </c>
      <c r="O9" s="5">
        <v>179</v>
      </c>
      <c r="P9" s="22"/>
      <c r="Q9" s="6">
        <v>6</v>
      </c>
      <c r="R9" s="6">
        <v>1118</v>
      </c>
      <c r="S9" s="7">
        <v>186.33333333333334</v>
      </c>
      <c r="T9" s="41">
        <v>8</v>
      </c>
      <c r="U9" s="8">
        <v>4</v>
      </c>
      <c r="V9" s="9">
        <v>190.33333333333334</v>
      </c>
    </row>
    <row r="11" spans="1:24" x14ac:dyDescent="0.3">
      <c r="Q11" s="37">
        <f>SUM(Q2:Q10)</f>
        <v>36</v>
      </c>
      <c r="R11" s="37">
        <f>SUM(R2:R10)</f>
        <v>6822</v>
      </c>
      <c r="S11" s="38">
        <f>SUM(R11/Q11)</f>
        <v>189.5</v>
      </c>
      <c r="T11" s="37">
        <f>SUM(T2:T10)</f>
        <v>64</v>
      </c>
      <c r="U11" s="37">
        <f>SUM(U2:U10)</f>
        <v>40</v>
      </c>
      <c r="V11" s="3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5"/>
    <protectedRange sqref="D6" name="Range1_1_26"/>
    <protectedRange sqref="E6:P6 T6" name="Range1_3_5_24"/>
    <protectedRange sqref="B9:C9" name="Range1_3_2"/>
    <protectedRange sqref="D9" name="Range1_1_4_2"/>
    <protectedRange sqref="E9:P9 T9" name="Range1_3_5_4_2"/>
  </protectedRanges>
  <conditionalFormatting sqref="L6:P6">
    <cfRule type="cellIs" dxfId="881" priority="10" operator="greaterThanOrEqual">
      <formula>200</formula>
    </cfRule>
  </conditionalFormatting>
  <conditionalFormatting sqref="M6">
    <cfRule type="top10" dxfId="880" priority="9" rank="1"/>
  </conditionalFormatting>
  <conditionalFormatting sqref="O6">
    <cfRule type="top10" dxfId="879" priority="8" rank="1"/>
  </conditionalFormatting>
  <conditionalFormatting sqref="E9">
    <cfRule type="top10" dxfId="878" priority="7" rank="1"/>
  </conditionalFormatting>
  <conditionalFormatting sqref="G9">
    <cfRule type="top10" dxfId="877" priority="6" rank="1"/>
  </conditionalFormatting>
  <conditionalFormatting sqref="E9:P9">
    <cfRule type="cellIs" dxfId="876" priority="5" operator="greaterThanOrEqual">
      <formula>200</formula>
    </cfRule>
  </conditionalFormatting>
  <conditionalFormatting sqref="I9">
    <cfRule type="top10" dxfId="875" priority="4" rank="1"/>
  </conditionalFormatting>
  <conditionalFormatting sqref="K9">
    <cfRule type="top10" dxfId="874" priority="3" rank="1"/>
  </conditionalFormatting>
  <conditionalFormatting sqref="M9">
    <cfRule type="top10" dxfId="873" priority="2" rank="1"/>
  </conditionalFormatting>
  <conditionalFormatting sqref="O9">
    <cfRule type="top10" dxfId="872" priority="1" rank="1"/>
  </conditionalFormatting>
  <hyperlinks>
    <hyperlink ref="X1" location="'Kentucky 2025'!A1" display="Return to Rankings" xr:uid="{BBB789DB-15D9-44FF-B694-E5BCD392939F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FF02-5400-4881-9B0A-0D6F5DD9FAAB}">
  <dimension ref="A1:X4"/>
  <sheetViews>
    <sheetView topLeftCell="C1"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12</v>
      </c>
      <c r="B2" s="2" t="s">
        <v>206</v>
      </c>
      <c r="C2" s="3">
        <v>45966</v>
      </c>
      <c r="D2" s="100" t="s">
        <v>88</v>
      </c>
      <c r="E2" s="24">
        <v>181</v>
      </c>
      <c r="F2" s="61">
        <v>1</v>
      </c>
      <c r="G2" s="24">
        <v>185</v>
      </c>
      <c r="H2" s="61">
        <v>0</v>
      </c>
      <c r="I2" s="61">
        <v>186</v>
      </c>
      <c r="J2" s="61">
        <v>0</v>
      </c>
      <c r="K2" s="24"/>
      <c r="L2" s="61"/>
      <c r="M2" s="42"/>
      <c r="N2" s="22"/>
      <c r="O2" s="5"/>
      <c r="P2" s="22"/>
      <c r="Q2" s="8">
        <v>3</v>
      </c>
      <c r="R2" s="8">
        <v>552</v>
      </c>
      <c r="S2" s="7">
        <v>184</v>
      </c>
      <c r="T2" s="41">
        <v>1</v>
      </c>
      <c r="U2" s="8">
        <v>3</v>
      </c>
      <c r="V2" s="7">
        <v>187</v>
      </c>
    </row>
    <row r="4" spans="1:24" x14ac:dyDescent="0.3">
      <c r="Q4" s="37">
        <f>SUM(Q2:Q3)</f>
        <v>3</v>
      </c>
      <c r="R4" s="37">
        <f>SUM(R2:R3)</f>
        <v>552</v>
      </c>
      <c r="S4" s="38">
        <f>SUM(R4/Q4)</f>
        <v>184</v>
      </c>
      <c r="T4" s="37">
        <f>SUM(T2:T3)</f>
        <v>1</v>
      </c>
      <c r="U4" s="37">
        <f>SUM(U2:U3)</f>
        <v>3</v>
      </c>
      <c r="V4" s="39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871" priority="2" rank="1"/>
  </conditionalFormatting>
  <conditionalFormatting sqref="E2:P2">
    <cfRule type="cellIs" dxfId="870" priority="1" operator="greaterThanOrEqual">
      <formula>200</formula>
    </cfRule>
  </conditionalFormatting>
  <conditionalFormatting sqref="G2">
    <cfRule type="top10" dxfId="869" priority="3" rank="1"/>
  </conditionalFormatting>
  <conditionalFormatting sqref="I2">
    <cfRule type="top10" dxfId="868" priority="4" rank="1"/>
  </conditionalFormatting>
  <conditionalFormatting sqref="K2">
    <cfRule type="top10" dxfId="867" priority="5" rank="1"/>
  </conditionalFormatting>
  <conditionalFormatting sqref="M2">
    <cfRule type="top10" dxfId="866" priority="6" rank="1"/>
  </conditionalFormatting>
  <conditionalFormatting sqref="O2">
    <cfRule type="top10" dxfId="865" priority="7" rank="1"/>
  </conditionalFormatting>
  <hyperlinks>
    <hyperlink ref="X1" location="'Kentucky 2025'!A1" display="Return to Rankings" xr:uid="{A8D52E4D-36F3-469D-8CAF-2263515DC254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84F3-CF79-4C3C-90DF-AAE4F8DE384F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91</v>
      </c>
      <c r="C2" s="3">
        <v>45763</v>
      </c>
      <c r="D2" s="4" t="s">
        <v>40</v>
      </c>
      <c r="E2" s="24">
        <v>192</v>
      </c>
      <c r="F2" s="22">
        <v>1</v>
      </c>
      <c r="G2" s="24">
        <v>192.001</v>
      </c>
      <c r="H2" s="22">
        <v>3</v>
      </c>
      <c r="I2" s="5">
        <v>194</v>
      </c>
      <c r="J2" s="22">
        <v>4</v>
      </c>
      <c r="K2" s="42">
        <v>194</v>
      </c>
      <c r="L2" s="22">
        <v>3</v>
      </c>
      <c r="M2" s="42"/>
      <c r="N2" s="22"/>
      <c r="O2" s="5"/>
      <c r="P2" s="22"/>
      <c r="Q2" s="6">
        <v>4</v>
      </c>
      <c r="R2" s="6">
        <v>772.00099999999998</v>
      </c>
      <c r="S2" s="7">
        <v>193.00024999999999</v>
      </c>
      <c r="T2" s="41">
        <v>11</v>
      </c>
      <c r="U2" s="8">
        <v>13</v>
      </c>
      <c r="V2" s="9">
        <v>206.00024999999999</v>
      </c>
    </row>
    <row r="3" spans="1:24" x14ac:dyDescent="0.3">
      <c r="A3" s="1" t="s">
        <v>11</v>
      </c>
      <c r="B3" s="2" t="s">
        <v>91</v>
      </c>
      <c r="C3" s="3">
        <v>45777</v>
      </c>
      <c r="D3" s="4" t="s">
        <v>40</v>
      </c>
      <c r="E3" s="24">
        <v>193</v>
      </c>
      <c r="F3" s="22">
        <v>1</v>
      </c>
      <c r="G3" s="24">
        <v>196</v>
      </c>
      <c r="H3" s="22">
        <v>3</v>
      </c>
      <c r="I3" s="5">
        <v>190</v>
      </c>
      <c r="J3" s="22">
        <v>2</v>
      </c>
      <c r="K3" s="42">
        <v>193.001</v>
      </c>
      <c r="L3" s="22">
        <v>2</v>
      </c>
      <c r="M3" s="42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41">
        <v>8</v>
      </c>
      <c r="U3" s="8">
        <v>3</v>
      </c>
      <c r="V3" s="9">
        <v>196.00024999999999</v>
      </c>
    </row>
    <row r="4" spans="1:24" x14ac:dyDescent="0.3">
      <c r="A4" s="1" t="s">
        <v>11</v>
      </c>
      <c r="B4" s="2" t="s">
        <v>91</v>
      </c>
      <c r="C4" s="3">
        <v>45781</v>
      </c>
      <c r="D4" s="4" t="s">
        <v>70</v>
      </c>
      <c r="E4" s="5">
        <v>191</v>
      </c>
      <c r="F4" s="22">
        <v>3</v>
      </c>
      <c r="G4" s="24">
        <v>188</v>
      </c>
      <c r="H4" s="22">
        <v>1</v>
      </c>
      <c r="I4" s="5">
        <v>190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760</v>
      </c>
      <c r="S4" s="7">
        <v>190</v>
      </c>
      <c r="T4" s="41">
        <v>8</v>
      </c>
      <c r="U4" s="8">
        <v>4</v>
      </c>
      <c r="V4" s="9">
        <v>203</v>
      </c>
    </row>
    <row r="5" spans="1:24" x14ac:dyDescent="0.3">
      <c r="A5" s="1" t="s">
        <v>11</v>
      </c>
      <c r="B5" s="2" t="s">
        <v>91</v>
      </c>
      <c r="C5" s="3">
        <v>45879</v>
      </c>
      <c r="D5" s="4" t="s">
        <v>40</v>
      </c>
      <c r="E5" s="24">
        <v>188</v>
      </c>
      <c r="F5" s="22">
        <v>2</v>
      </c>
      <c r="G5" s="24">
        <v>191</v>
      </c>
      <c r="H5" s="22">
        <v>1</v>
      </c>
      <c r="I5" s="5">
        <v>194</v>
      </c>
      <c r="J5" s="22">
        <v>2</v>
      </c>
      <c r="K5" s="42">
        <v>183</v>
      </c>
      <c r="L5" s="22"/>
      <c r="M5" s="42">
        <v>182</v>
      </c>
      <c r="N5" s="22">
        <v>1</v>
      </c>
      <c r="O5" s="5">
        <v>190</v>
      </c>
      <c r="P5" s="22">
        <v>4</v>
      </c>
      <c r="Q5" s="6">
        <v>6</v>
      </c>
      <c r="R5" s="6">
        <v>1128</v>
      </c>
      <c r="S5" s="7">
        <v>188</v>
      </c>
      <c r="T5" s="41">
        <v>10</v>
      </c>
      <c r="U5" s="8">
        <v>4</v>
      </c>
      <c r="V5" s="9">
        <v>192</v>
      </c>
    </row>
    <row r="7" spans="1:24" x14ac:dyDescent="0.3">
      <c r="Q7" s="37">
        <f>SUM(Q2:Q6)</f>
        <v>18</v>
      </c>
      <c r="R7" s="37">
        <f>SUM(R2:R6)</f>
        <v>3432.002</v>
      </c>
      <c r="S7" s="38">
        <f>SUM(R7/Q7)</f>
        <v>190.66677777777778</v>
      </c>
      <c r="T7" s="37">
        <f>SUM(T2:T6)</f>
        <v>37</v>
      </c>
      <c r="U7" s="37">
        <f>SUM(U2:U6)</f>
        <v>24</v>
      </c>
      <c r="V7" s="39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2ECA008-059C-4C04-8625-5D2C1BE393A8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52B0-1F58-44BA-AF9D-BA56BF1E27B6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99</v>
      </c>
      <c r="C2" s="3">
        <v>45766</v>
      </c>
      <c r="D2" s="4" t="s">
        <v>56</v>
      </c>
      <c r="E2" s="5">
        <v>149</v>
      </c>
      <c r="F2" s="22">
        <v>0</v>
      </c>
      <c r="G2" s="24">
        <v>155</v>
      </c>
      <c r="H2" s="22">
        <v>0</v>
      </c>
      <c r="I2" s="5">
        <v>163</v>
      </c>
      <c r="J2" s="22">
        <v>1</v>
      </c>
      <c r="K2" s="5">
        <v>146</v>
      </c>
      <c r="L2" s="22">
        <v>1</v>
      </c>
      <c r="M2" s="5"/>
      <c r="N2" s="22"/>
      <c r="O2" s="5"/>
      <c r="P2" s="22"/>
      <c r="Q2" s="6">
        <v>4</v>
      </c>
      <c r="R2" s="6">
        <v>613</v>
      </c>
      <c r="S2" s="7">
        <v>153.25</v>
      </c>
      <c r="T2" s="41">
        <v>2</v>
      </c>
      <c r="U2" s="8">
        <v>2</v>
      </c>
      <c r="V2" s="9">
        <v>155.25</v>
      </c>
    </row>
    <row r="4" spans="1:24" x14ac:dyDescent="0.3">
      <c r="Q4" s="37">
        <f>SUM(Q2:Q3)</f>
        <v>4</v>
      </c>
      <c r="R4" s="37">
        <f>SUM(R2:R3)</f>
        <v>613</v>
      </c>
      <c r="S4" s="38">
        <f>SUM(R4/Q4)</f>
        <v>153.25</v>
      </c>
      <c r="T4" s="37">
        <f>SUM(T2:T3)</f>
        <v>2</v>
      </c>
      <c r="U4" s="37">
        <f>SUM(U2:U3)</f>
        <v>2</v>
      </c>
      <c r="V4" s="39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CDD7BCE-D6D8-47BD-B232-7FA344530D0B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A68F-FB76-4AD0-9FB7-77882F25ACE9}">
  <dimension ref="A1:X23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50</v>
      </c>
      <c r="C2" s="3">
        <v>45700</v>
      </c>
      <c r="D2" s="4" t="s">
        <v>40</v>
      </c>
      <c r="E2" s="24">
        <v>173</v>
      </c>
      <c r="F2" s="22"/>
      <c r="G2" s="24">
        <v>165</v>
      </c>
      <c r="H2" s="22">
        <v>1</v>
      </c>
      <c r="I2" s="5">
        <v>173</v>
      </c>
      <c r="J2" s="22"/>
      <c r="K2" s="42">
        <v>173</v>
      </c>
      <c r="L2" s="22">
        <v>1</v>
      </c>
      <c r="M2" s="42"/>
      <c r="N2" s="22"/>
      <c r="O2" s="5"/>
      <c r="P2" s="22"/>
      <c r="Q2" s="6">
        <v>4</v>
      </c>
      <c r="R2" s="6">
        <v>684</v>
      </c>
      <c r="S2" s="7">
        <v>171</v>
      </c>
      <c r="T2" s="41">
        <v>2</v>
      </c>
      <c r="U2" s="8">
        <v>3</v>
      </c>
      <c r="V2" s="9">
        <v>174</v>
      </c>
    </row>
    <row r="3" spans="1:24" x14ac:dyDescent="0.3">
      <c r="A3" s="1" t="s">
        <v>35</v>
      </c>
      <c r="B3" s="2" t="s">
        <v>50</v>
      </c>
      <c r="C3" s="3">
        <v>45721</v>
      </c>
      <c r="D3" s="4" t="s">
        <v>40</v>
      </c>
      <c r="E3" s="5">
        <v>177</v>
      </c>
      <c r="F3" s="22">
        <v>1</v>
      </c>
      <c r="G3" s="24">
        <v>183</v>
      </c>
      <c r="H3" s="22">
        <v>2</v>
      </c>
      <c r="I3" s="5">
        <v>172</v>
      </c>
      <c r="J3" s="22"/>
      <c r="K3" s="5">
        <v>175</v>
      </c>
      <c r="L3" s="22">
        <v>1</v>
      </c>
      <c r="M3" s="5"/>
      <c r="N3" s="22"/>
      <c r="O3" s="5"/>
      <c r="P3" s="22"/>
      <c r="Q3" s="6">
        <v>4</v>
      </c>
      <c r="R3" s="6">
        <v>707</v>
      </c>
      <c r="S3" s="7">
        <v>176.75</v>
      </c>
      <c r="T3" s="41">
        <v>4</v>
      </c>
      <c r="U3" s="8">
        <v>3</v>
      </c>
      <c r="V3" s="9">
        <v>179.75</v>
      </c>
    </row>
    <row r="4" spans="1:24" x14ac:dyDescent="0.3">
      <c r="A4" s="1" t="s">
        <v>35</v>
      </c>
      <c r="B4" s="2" t="s">
        <v>64</v>
      </c>
      <c r="C4" s="3">
        <v>45728</v>
      </c>
      <c r="D4" s="4" t="s">
        <v>40</v>
      </c>
      <c r="E4" s="5">
        <v>166</v>
      </c>
      <c r="F4" s="22">
        <v>1</v>
      </c>
      <c r="G4" s="24">
        <v>174</v>
      </c>
      <c r="H4" s="22"/>
      <c r="I4" s="5">
        <v>176</v>
      </c>
      <c r="J4" s="22"/>
      <c r="K4" s="5">
        <v>179</v>
      </c>
      <c r="L4" s="22">
        <v>2</v>
      </c>
      <c r="M4" s="5"/>
      <c r="N4" s="22"/>
      <c r="O4" s="5"/>
      <c r="P4" s="22"/>
      <c r="Q4" s="6">
        <v>4</v>
      </c>
      <c r="R4" s="6">
        <v>695</v>
      </c>
      <c r="S4" s="7">
        <v>173.75</v>
      </c>
      <c r="T4" s="41">
        <v>3</v>
      </c>
      <c r="U4" s="8">
        <v>3</v>
      </c>
      <c r="V4" s="9">
        <v>176.75</v>
      </c>
    </row>
    <row r="5" spans="1:24" x14ac:dyDescent="0.3">
      <c r="A5" s="1" t="s">
        <v>35</v>
      </c>
      <c r="B5" s="2" t="s">
        <v>50</v>
      </c>
      <c r="C5" s="3">
        <v>45731</v>
      </c>
      <c r="D5" s="4" t="s">
        <v>40</v>
      </c>
      <c r="E5" s="24">
        <v>183</v>
      </c>
      <c r="F5" s="22">
        <v>2</v>
      </c>
      <c r="G5" s="24">
        <v>177</v>
      </c>
      <c r="H5" s="22"/>
      <c r="I5" s="5">
        <v>179</v>
      </c>
      <c r="J5" s="22"/>
      <c r="K5" s="42">
        <v>172</v>
      </c>
      <c r="L5" s="22"/>
      <c r="M5" s="42"/>
      <c r="N5" s="22"/>
      <c r="O5" s="5"/>
      <c r="P5" s="22"/>
      <c r="Q5" s="6">
        <v>4</v>
      </c>
      <c r="R5" s="6">
        <v>711</v>
      </c>
      <c r="S5" s="7">
        <v>177.75</v>
      </c>
      <c r="T5" s="41">
        <v>2</v>
      </c>
      <c r="U5" s="8">
        <v>6</v>
      </c>
      <c r="V5" s="9">
        <v>183.75</v>
      </c>
    </row>
    <row r="6" spans="1:24" x14ac:dyDescent="0.3">
      <c r="A6" s="1" t="s">
        <v>35</v>
      </c>
      <c r="B6" s="2" t="s">
        <v>50</v>
      </c>
      <c r="C6" s="3">
        <v>45735</v>
      </c>
      <c r="D6" s="4" t="s">
        <v>40</v>
      </c>
      <c r="E6" s="24">
        <v>168</v>
      </c>
      <c r="F6" s="22">
        <v>1</v>
      </c>
      <c r="G6" s="24">
        <v>165</v>
      </c>
      <c r="H6" s="22"/>
      <c r="I6" s="5">
        <v>182</v>
      </c>
      <c r="J6" s="22">
        <v>1</v>
      </c>
      <c r="K6" s="42">
        <v>170</v>
      </c>
      <c r="L6" s="22"/>
      <c r="M6" s="42"/>
      <c r="N6" s="22"/>
      <c r="O6" s="5"/>
      <c r="P6" s="22"/>
      <c r="Q6" s="6">
        <v>4</v>
      </c>
      <c r="R6" s="6">
        <v>685</v>
      </c>
      <c r="S6" s="7">
        <v>171.25</v>
      </c>
      <c r="T6" s="41">
        <v>2</v>
      </c>
      <c r="U6" s="8">
        <v>6</v>
      </c>
      <c r="V6" s="9">
        <v>177.25</v>
      </c>
    </row>
    <row r="7" spans="1:24" x14ac:dyDescent="0.3">
      <c r="A7" s="1" t="s">
        <v>35</v>
      </c>
      <c r="B7" s="2" t="s">
        <v>50</v>
      </c>
      <c r="C7" s="3">
        <v>45787</v>
      </c>
      <c r="D7" s="4" t="s">
        <v>40</v>
      </c>
      <c r="E7" s="5">
        <v>188</v>
      </c>
      <c r="F7" s="22"/>
      <c r="G7" s="24">
        <v>193.00299999999999</v>
      </c>
      <c r="H7" s="22">
        <v>1</v>
      </c>
      <c r="I7" s="5">
        <v>194</v>
      </c>
      <c r="J7" s="22">
        <v>5</v>
      </c>
      <c r="K7" s="5">
        <v>184</v>
      </c>
      <c r="L7" s="22">
        <v>2</v>
      </c>
      <c r="M7" s="5"/>
      <c r="N7" s="22"/>
      <c r="O7" s="5"/>
      <c r="P7" s="22"/>
      <c r="Q7" s="6">
        <v>4</v>
      </c>
      <c r="R7" s="6">
        <v>759.00299999999993</v>
      </c>
      <c r="S7" s="7">
        <v>189.75074999999998</v>
      </c>
      <c r="T7" s="41">
        <v>8</v>
      </c>
      <c r="U7" s="8">
        <v>8</v>
      </c>
      <c r="V7" s="9">
        <v>197.75074999999998</v>
      </c>
    </row>
    <row r="9" spans="1:24" x14ac:dyDescent="0.3">
      <c r="Q9" s="37">
        <f>SUM(Q2:Q8)</f>
        <v>24</v>
      </c>
      <c r="R9" s="37">
        <f>SUM(R2:R8)</f>
        <v>4241.0029999999997</v>
      </c>
      <c r="S9" s="38">
        <f>SUM(R9/Q9)</f>
        <v>176.70845833333331</v>
      </c>
      <c r="T9" s="37">
        <f>SUM(T2:T8)</f>
        <v>21</v>
      </c>
      <c r="U9" s="37">
        <f>SUM(U2:U8)</f>
        <v>29</v>
      </c>
      <c r="V9" s="39">
        <f>SUM(S9+U9)</f>
        <v>205.70845833333331</v>
      </c>
    </row>
    <row r="12" spans="1:24" x14ac:dyDescent="0.3">
      <c r="A12" s="25" t="s">
        <v>1</v>
      </c>
      <c r="B12" s="26" t="s">
        <v>2</v>
      </c>
      <c r="C12" s="27" t="s">
        <v>3</v>
      </c>
      <c r="D12" s="28" t="s">
        <v>4</v>
      </c>
      <c r="E12" s="29" t="s">
        <v>21</v>
      </c>
      <c r="F12" s="29" t="s">
        <v>22</v>
      </c>
      <c r="G12" s="29" t="s">
        <v>23</v>
      </c>
      <c r="H12" s="29" t="s">
        <v>22</v>
      </c>
      <c r="I12" s="29" t="s">
        <v>24</v>
      </c>
      <c r="J12" s="29" t="s">
        <v>22</v>
      </c>
      <c r="K12" s="29" t="s">
        <v>25</v>
      </c>
      <c r="L12" s="29" t="s">
        <v>22</v>
      </c>
      <c r="M12" s="29" t="s">
        <v>26</v>
      </c>
      <c r="N12" s="29" t="s">
        <v>22</v>
      </c>
      <c r="O12" s="29" t="s">
        <v>27</v>
      </c>
      <c r="P12" s="29" t="s">
        <v>22</v>
      </c>
      <c r="Q12" s="30" t="s">
        <v>28</v>
      </c>
      <c r="R12" s="31" t="s">
        <v>29</v>
      </c>
      <c r="S12" s="32" t="s">
        <v>5</v>
      </c>
      <c r="T12" s="32" t="s">
        <v>30</v>
      </c>
      <c r="U12" s="31" t="s">
        <v>6</v>
      </c>
      <c r="V12" s="32" t="s">
        <v>31</v>
      </c>
    </row>
    <row r="13" spans="1:24" x14ac:dyDescent="0.3">
      <c r="A13" s="1" t="s">
        <v>11</v>
      </c>
      <c r="B13" s="2" t="s">
        <v>50</v>
      </c>
      <c r="C13" s="3">
        <v>45815</v>
      </c>
      <c r="D13" s="4" t="s">
        <v>40</v>
      </c>
      <c r="E13" s="24">
        <v>189</v>
      </c>
      <c r="F13" s="22"/>
      <c r="G13" s="24">
        <v>194</v>
      </c>
      <c r="H13" s="22"/>
      <c r="I13" s="5">
        <v>194</v>
      </c>
      <c r="J13" s="22">
        <v>1</v>
      </c>
      <c r="K13" s="42">
        <v>194</v>
      </c>
      <c r="L13" s="22"/>
      <c r="M13" s="42"/>
      <c r="N13" s="22"/>
      <c r="O13" s="5"/>
      <c r="P13" s="22"/>
      <c r="Q13" s="6">
        <v>4</v>
      </c>
      <c r="R13" s="6">
        <v>771</v>
      </c>
      <c r="S13" s="7">
        <v>192.75</v>
      </c>
      <c r="T13" s="41">
        <v>1</v>
      </c>
      <c r="U13" s="8">
        <v>2</v>
      </c>
      <c r="V13" s="9">
        <v>194.75</v>
      </c>
    </row>
    <row r="14" spans="1:24" x14ac:dyDescent="0.3">
      <c r="A14" s="1" t="s">
        <v>11</v>
      </c>
      <c r="B14" s="2" t="s">
        <v>50</v>
      </c>
      <c r="C14" s="3">
        <v>45941</v>
      </c>
      <c r="D14" s="4" t="s">
        <v>40</v>
      </c>
      <c r="E14" s="24">
        <v>192</v>
      </c>
      <c r="F14" s="22">
        <v>2</v>
      </c>
      <c r="G14" s="24">
        <v>194.001</v>
      </c>
      <c r="H14" s="22">
        <v>2</v>
      </c>
      <c r="I14" s="5">
        <v>191</v>
      </c>
      <c r="J14" s="22">
        <v>0</v>
      </c>
      <c r="K14" s="42">
        <v>194</v>
      </c>
      <c r="L14" s="22">
        <v>2</v>
      </c>
      <c r="M14" s="42">
        <v>195.001</v>
      </c>
      <c r="N14" s="22">
        <v>4</v>
      </c>
      <c r="O14" s="5">
        <v>198</v>
      </c>
      <c r="P14" s="22">
        <v>2</v>
      </c>
      <c r="Q14" s="6">
        <v>6</v>
      </c>
      <c r="R14" s="6">
        <v>1164.002</v>
      </c>
      <c r="S14" s="7">
        <v>194.00033333333332</v>
      </c>
      <c r="T14" s="41">
        <v>12</v>
      </c>
      <c r="U14" s="8">
        <v>26</v>
      </c>
      <c r="V14" s="9">
        <v>220.00033333333332</v>
      </c>
    </row>
    <row r="16" spans="1:24" x14ac:dyDescent="0.3">
      <c r="Q16" s="37">
        <f>SUM(Q13:Q15)</f>
        <v>10</v>
      </c>
      <c r="R16" s="37">
        <f>SUM(R13:R15)</f>
        <v>1935.002</v>
      </c>
      <c r="S16" s="38">
        <f>SUM(R16/Q16)</f>
        <v>193.50020000000001</v>
      </c>
      <c r="T16" s="37">
        <f>SUM(T13:T15)</f>
        <v>13</v>
      </c>
      <c r="U16" s="37">
        <f>SUM(U13:U15)</f>
        <v>28</v>
      </c>
      <c r="V16" s="39">
        <f>SUM(S16+U16)</f>
        <v>221.50020000000001</v>
      </c>
    </row>
    <row r="19" spans="1:22" x14ac:dyDescent="0.3">
      <c r="A19" s="25" t="s">
        <v>1</v>
      </c>
      <c r="B19" s="26" t="s">
        <v>2</v>
      </c>
      <c r="C19" s="27" t="s">
        <v>3</v>
      </c>
      <c r="D19" s="28" t="s">
        <v>4</v>
      </c>
      <c r="E19" s="29" t="s">
        <v>21</v>
      </c>
      <c r="F19" s="29" t="s">
        <v>22</v>
      </c>
      <c r="G19" s="29" t="s">
        <v>23</v>
      </c>
      <c r="H19" s="29" t="s">
        <v>22</v>
      </c>
      <c r="I19" s="29" t="s">
        <v>24</v>
      </c>
      <c r="J19" s="29" t="s">
        <v>22</v>
      </c>
      <c r="K19" s="29" t="s">
        <v>25</v>
      </c>
      <c r="L19" s="29" t="s">
        <v>22</v>
      </c>
      <c r="M19" s="29" t="s">
        <v>26</v>
      </c>
      <c r="N19" s="29" t="s">
        <v>22</v>
      </c>
      <c r="O19" s="29" t="s">
        <v>27</v>
      </c>
      <c r="P19" s="29" t="s">
        <v>22</v>
      </c>
      <c r="Q19" s="30" t="s">
        <v>28</v>
      </c>
      <c r="R19" s="31" t="s">
        <v>29</v>
      </c>
      <c r="S19" s="32" t="s">
        <v>5</v>
      </c>
      <c r="T19" s="32" t="s">
        <v>30</v>
      </c>
      <c r="U19" s="31" t="s">
        <v>6</v>
      </c>
      <c r="V19" s="32" t="s">
        <v>31</v>
      </c>
    </row>
    <row r="20" spans="1:22" x14ac:dyDescent="0.3">
      <c r="A20" s="1" t="s">
        <v>15</v>
      </c>
      <c r="B20" s="2" t="s">
        <v>50</v>
      </c>
      <c r="C20" s="3">
        <v>45879</v>
      </c>
      <c r="D20" s="4" t="s">
        <v>40</v>
      </c>
      <c r="E20" s="5">
        <v>195</v>
      </c>
      <c r="F20" s="22">
        <v>2</v>
      </c>
      <c r="G20" s="5">
        <v>196</v>
      </c>
      <c r="H20" s="22">
        <v>1</v>
      </c>
      <c r="I20" s="5">
        <v>192</v>
      </c>
      <c r="J20" s="22">
        <v>2</v>
      </c>
      <c r="K20" s="5">
        <v>195</v>
      </c>
      <c r="L20" s="22">
        <v>5</v>
      </c>
      <c r="M20" s="5">
        <v>190</v>
      </c>
      <c r="N20" s="22">
        <v>1</v>
      </c>
      <c r="O20" s="5">
        <v>196</v>
      </c>
      <c r="P20" s="22">
        <v>3</v>
      </c>
      <c r="Q20" s="6">
        <v>6</v>
      </c>
      <c r="R20" s="6">
        <v>1164</v>
      </c>
      <c r="S20" s="7">
        <v>194</v>
      </c>
      <c r="T20" s="41">
        <v>14</v>
      </c>
      <c r="U20" s="8">
        <v>4</v>
      </c>
      <c r="V20" s="9">
        <v>198</v>
      </c>
    </row>
    <row r="21" spans="1:22" x14ac:dyDescent="0.3">
      <c r="A21" s="1" t="s">
        <v>15</v>
      </c>
      <c r="B21" s="2" t="s">
        <v>50</v>
      </c>
      <c r="C21" s="3">
        <v>45920</v>
      </c>
      <c r="D21" s="4" t="s">
        <v>40</v>
      </c>
      <c r="E21" s="5">
        <v>196</v>
      </c>
      <c r="F21" s="22">
        <v>2</v>
      </c>
      <c r="G21" s="5">
        <v>194</v>
      </c>
      <c r="H21" s="22">
        <v>1</v>
      </c>
      <c r="I21" s="5">
        <v>192</v>
      </c>
      <c r="J21" s="22">
        <v>2</v>
      </c>
      <c r="K21" s="5">
        <v>194</v>
      </c>
      <c r="L21" s="22">
        <v>2</v>
      </c>
      <c r="M21" s="5"/>
      <c r="N21" s="22"/>
      <c r="O21" s="5"/>
      <c r="P21" s="22"/>
      <c r="Q21" s="6">
        <v>4</v>
      </c>
      <c r="R21" s="6">
        <v>776</v>
      </c>
      <c r="S21" s="7">
        <v>194</v>
      </c>
      <c r="T21" s="41">
        <v>7</v>
      </c>
      <c r="U21" s="8">
        <v>2</v>
      </c>
      <c r="V21" s="9">
        <v>196</v>
      </c>
    </row>
    <row r="23" spans="1:22" x14ac:dyDescent="0.3">
      <c r="Q23" s="37">
        <f>SUM(Q20:Q22)</f>
        <v>10</v>
      </c>
      <c r="R23" s="37">
        <f>SUM(R20:R22)</f>
        <v>1940</v>
      </c>
      <c r="S23" s="38">
        <f>SUM(R23/Q23)</f>
        <v>194</v>
      </c>
      <c r="T23" s="37">
        <f>SUM(T20:T22)</f>
        <v>21</v>
      </c>
      <c r="U23" s="37">
        <f>SUM(U20:U22)</f>
        <v>6</v>
      </c>
      <c r="V23" s="39">
        <f>SUM(S23+U23)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 B12 B19" name="Range1_2_1_1"/>
    <protectedRange sqref="E2:J2 B2:C2 L2:P2" name="Range1_3_1"/>
    <protectedRange sqref="D2" name="Range1_1_2_1"/>
    <protectedRange sqref="K2" name="Range1_3_2"/>
    <protectedRange sqref="T2" name="Range1_3_5_2"/>
    <protectedRange sqref="B21:C21" name="Range1_12"/>
    <protectedRange sqref="D21" name="Range1_1_3"/>
    <protectedRange sqref="E21:P21 T21" name="Range1_3_5_3"/>
    <protectedRange sqref="B14:C14" name="Range1_13"/>
    <protectedRange sqref="D14" name="Range1_1_4"/>
    <protectedRange sqref="T14" name="Range1_3_5_4"/>
  </protectedRanges>
  <conditionalFormatting sqref="L2:P3 L5:P7">
    <cfRule type="cellIs" dxfId="864" priority="21" operator="greaterThanOrEqual">
      <formula>193</formula>
    </cfRule>
  </conditionalFormatting>
  <conditionalFormatting sqref="L13:P13">
    <cfRule type="cellIs" dxfId="863" priority="18" operator="greaterThanOrEqual">
      <formula>193</formula>
    </cfRule>
  </conditionalFormatting>
  <conditionalFormatting sqref="M2:M3 M5:M7">
    <cfRule type="top10" dxfId="862" priority="32" rank="1"/>
  </conditionalFormatting>
  <conditionalFormatting sqref="M13">
    <cfRule type="top10" dxfId="861" priority="35" rank="1"/>
  </conditionalFormatting>
  <conditionalFormatting sqref="O2:O3 O5:O7">
    <cfRule type="top10" dxfId="860" priority="34" rank="1"/>
  </conditionalFormatting>
  <conditionalFormatting sqref="O13">
    <cfRule type="top10" dxfId="859" priority="36" rank="1"/>
  </conditionalFormatting>
  <conditionalFormatting sqref="E21">
    <cfRule type="top10" dxfId="858" priority="14" rank="1"/>
  </conditionalFormatting>
  <conditionalFormatting sqref="G21">
    <cfRule type="top10" dxfId="857" priority="13" rank="1"/>
  </conditionalFormatting>
  <conditionalFormatting sqref="E21:P21">
    <cfRule type="cellIs" dxfId="856" priority="12" operator="greaterThanOrEqual">
      <formula>200</formula>
    </cfRule>
  </conditionalFormatting>
  <conditionalFormatting sqref="I21">
    <cfRule type="top10" dxfId="855" priority="11" rank="1"/>
  </conditionalFormatting>
  <conditionalFormatting sqref="K21">
    <cfRule type="top10" dxfId="854" priority="10" rank="1"/>
  </conditionalFormatting>
  <conditionalFormatting sqref="M21">
    <cfRule type="top10" dxfId="853" priority="9" rank="1"/>
  </conditionalFormatting>
  <conditionalFormatting sqref="O21">
    <cfRule type="top10" dxfId="852" priority="8" rank="1"/>
  </conditionalFormatting>
  <conditionalFormatting sqref="E14">
    <cfRule type="top10" dxfId="851" priority="7" rank="1"/>
  </conditionalFormatting>
  <conditionalFormatting sqref="G14">
    <cfRule type="top10" dxfId="850" priority="6" rank="1"/>
  </conditionalFormatting>
  <conditionalFormatting sqref="I14">
    <cfRule type="top10" dxfId="849" priority="5" rank="1"/>
  </conditionalFormatting>
  <conditionalFormatting sqref="K14">
    <cfRule type="top10" dxfId="848" priority="4" rank="1"/>
  </conditionalFormatting>
  <conditionalFormatting sqref="M14">
    <cfRule type="top10" dxfId="847" priority="3" rank="1"/>
  </conditionalFormatting>
  <conditionalFormatting sqref="O14">
    <cfRule type="top10" dxfId="846" priority="2" rank="1"/>
  </conditionalFormatting>
  <conditionalFormatting sqref="E14:P14">
    <cfRule type="cellIs" dxfId="845" priority="1" operator="greaterThanOrEqual">
      <formula>200</formula>
    </cfRule>
  </conditionalFormatting>
  <hyperlinks>
    <hyperlink ref="X1" location="'Kentucky 2025'!A1" display="Return to Rankings" xr:uid="{4DB6792E-97BC-4575-86DD-B0E18F58C466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516E-D7C9-431F-9F29-3218C98CBB82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53</v>
      </c>
      <c r="C2" s="3">
        <v>45731</v>
      </c>
      <c r="D2" s="4" t="s">
        <v>56</v>
      </c>
      <c r="E2" s="5">
        <v>190</v>
      </c>
      <c r="F2" s="22">
        <v>2</v>
      </c>
      <c r="G2" s="5">
        <v>191</v>
      </c>
      <c r="H2" s="22">
        <v>2</v>
      </c>
      <c r="I2" s="5">
        <v>189</v>
      </c>
      <c r="J2" s="22">
        <v>2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1">
        <v>8</v>
      </c>
      <c r="U2" s="8">
        <v>8</v>
      </c>
      <c r="V2" s="9">
        <v>197</v>
      </c>
    </row>
    <row r="3" spans="1:24" x14ac:dyDescent="0.3">
      <c r="A3" s="1" t="s">
        <v>15</v>
      </c>
      <c r="B3" s="2" t="s">
        <v>53</v>
      </c>
      <c r="C3" s="3">
        <v>45745</v>
      </c>
      <c r="D3" s="4" t="s">
        <v>56</v>
      </c>
      <c r="E3" s="5">
        <v>193</v>
      </c>
      <c r="F3" s="22">
        <v>1</v>
      </c>
      <c r="G3" s="5">
        <v>184</v>
      </c>
      <c r="H3" s="22">
        <v>1</v>
      </c>
      <c r="I3" s="5">
        <v>194</v>
      </c>
      <c r="J3" s="22">
        <v>2</v>
      </c>
      <c r="K3" s="5">
        <v>188</v>
      </c>
      <c r="L3" s="22">
        <v>0</v>
      </c>
      <c r="M3" s="5"/>
      <c r="N3" s="22"/>
      <c r="O3" s="5"/>
      <c r="P3" s="22"/>
      <c r="Q3" s="6">
        <v>4</v>
      </c>
      <c r="R3" s="6">
        <v>759</v>
      </c>
      <c r="S3" s="7">
        <v>189.75</v>
      </c>
      <c r="T3" s="41">
        <v>4</v>
      </c>
      <c r="U3" s="8">
        <v>2</v>
      </c>
      <c r="V3" s="9">
        <v>191.75</v>
      </c>
    </row>
    <row r="4" spans="1:24" x14ac:dyDescent="0.3">
      <c r="A4" s="1" t="s">
        <v>15</v>
      </c>
      <c r="B4" s="2" t="s">
        <v>53</v>
      </c>
      <c r="C4" s="3">
        <v>45766</v>
      </c>
      <c r="D4" s="4" t="s">
        <v>56</v>
      </c>
      <c r="E4" s="5">
        <v>184</v>
      </c>
      <c r="F4" s="22">
        <v>1</v>
      </c>
      <c r="G4" s="5">
        <v>183</v>
      </c>
      <c r="H4" s="22">
        <v>0</v>
      </c>
      <c r="I4" s="5">
        <v>183</v>
      </c>
      <c r="J4" s="22">
        <v>1</v>
      </c>
      <c r="K4" s="5">
        <v>185</v>
      </c>
      <c r="L4" s="22">
        <v>2</v>
      </c>
      <c r="M4" s="5"/>
      <c r="N4" s="22"/>
      <c r="O4" s="5"/>
      <c r="P4" s="22"/>
      <c r="Q4" s="6">
        <v>4</v>
      </c>
      <c r="R4" s="6">
        <v>735</v>
      </c>
      <c r="S4" s="7">
        <v>183.75</v>
      </c>
      <c r="T4" s="41">
        <v>4</v>
      </c>
      <c r="U4" s="8">
        <v>2</v>
      </c>
      <c r="V4" s="9">
        <v>185.75</v>
      </c>
    </row>
    <row r="5" spans="1:24" x14ac:dyDescent="0.3">
      <c r="A5" s="1" t="s">
        <v>15</v>
      </c>
      <c r="B5" s="84" t="s">
        <v>53</v>
      </c>
      <c r="C5" s="3">
        <v>45808</v>
      </c>
      <c r="D5" s="4" t="s">
        <v>56</v>
      </c>
      <c r="E5" s="84">
        <v>194</v>
      </c>
      <c r="F5" s="84">
        <v>1</v>
      </c>
      <c r="G5" s="84">
        <v>193</v>
      </c>
      <c r="H5" s="84">
        <v>1</v>
      </c>
      <c r="I5" s="84">
        <v>194</v>
      </c>
      <c r="J5" s="84">
        <v>1</v>
      </c>
      <c r="K5" s="84">
        <v>192</v>
      </c>
      <c r="L5" s="84">
        <v>0</v>
      </c>
      <c r="M5" s="5"/>
      <c r="N5" s="22"/>
      <c r="O5" s="5"/>
      <c r="P5" s="22"/>
      <c r="Q5" s="6">
        <v>4</v>
      </c>
      <c r="R5" s="6">
        <v>773</v>
      </c>
      <c r="S5" s="7">
        <v>193.25</v>
      </c>
      <c r="T5" s="41">
        <v>3</v>
      </c>
      <c r="U5" s="8">
        <v>3</v>
      </c>
      <c r="V5" s="9">
        <v>196.25</v>
      </c>
    </row>
    <row r="6" spans="1:24" x14ac:dyDescent="0.3">
      <c r="A6" s="1" t="s">
        <v>15</v>
      </c>
      <c r="B6" s="2" t="s">
        <v>53</v>
      </c>
      <c r="C6" s="3">
        <v>45829</v>
      </c>
      <c r="D6" s="4" t="s">
        <v>56</v>
      </c>
      <c r="E6" s="5">
        <v>185</v>
      </c>
      <c r="F6" s="22">
        <v>1</v>
      </c>
      <c r="G6" s="5">
        <v>190</v>
      </c>
      <c r="H6" s="22">
        <v>3</v>
      </c>
      <c r="I6" s="5">
        <v>190</v>
      </c>
      <c r="J6" s="22">
        <v>3</v>
      </c>
      <c r="K6" s="5">
        <v>196</v>
      </c>
      <c r="L6" s="22">
        <v>1</v>
      </c>
      <c r="M6" s="5"/>
      <c r="N6" s="22"/>
      <c r="O6" s="5"/>
      <c r="P6" s="22"/>
      <c r="Q6" s="6">
        <v>4</v>
      </c>
      <c r="R6" s="6">
        <v>761</v>
      </c>
      <c r="S6" s="7">
        <v>190.25</v>
      </c>
      <c r="T6" s="41">
        <v>8</v>
      </c>
      <c r="U6" s="8">
        <v>4</v>
      </c>
      <c r="V6" s="9">
        <v>194.25</v>
      </c>
    </row>
    <row r="7" spans="1:24" x14ac:dyDescent="0.3">
      <c r="A7" s="1" t="s">
        <v>15</v>
      </c>
      <c r="B7" s="2" t="s">
        <v>53</v>
      </c>
      <c r="C7" s="3">
        <v>45857</v>
      </c>
      <c r="D7" s="4" t="s">
        <v>56</v>
      </c>
      <c r="E7" s="5">
        <v>192</v>
      </c>
      <c r="F7" s="22">
        <v>1</v>
      </c>
      <c r="G7" s="5">
        <v>193</v>
      </c>
      <c r="H7" s="22">
        <v>1</v>
      </c>
      <c r="I7" s="5">
        <v>193</v>
      </c>
      <c r="J7" s="22">
        <v>1</v>
      </c>
      <c r="K7" s="5">
        <v>190</v>
      </c>
      <c r="L7" s="22">
        <v>2</v>
      </c>
      <c r="M7" s="5">
        <v>186</v>
      </c>
      <c r="N7" s="22">
        <v>0</v>
      </c>
      <c r="O7" s="5">
        <v>194</v>
      </c>
      <c r="P7" s="22">
        <v>1</v>
      </c>
      <c r="Q7" s="6">
        <v>6</v>
      </c>
      <c r="R7" s="6">
        <v>1148</v>
      </c>
      <c r="S7" s="7">
        <v>191.33333333333334</v>
      </c>
      <c r="T7" s="41">
        <v>6</v>
      </c>
      <c r="U7" s="8">
        <v>4</v>
      </c>
      <c r="V7" s="9">
        <v>195.33333333333334</v>
      </c>
    </row>
    <row r="8" spans="1:24" x14ac:dyDescent="0.3">
      <c r="A8" s="1" t="s">
        <v>15</v>
      </c>
      <c r="B8" s="2" t="s">
        <v>53</v>
      </c>
      <c r="C8" s="3">
        <v>45864</v>
      </c>
      <c r="D8" s="4" t="s">
        <v>56</v>
      </c>
      <c r="E8" s="5">
        <v>189</v>
      </c>
      <c r="F8" s="22">
        <v>2</v>
      </c>
      <c r="G8" s="5">
        <v>193</v>
      </c>
      <c r="H8" s="22">
        <v>2</v>
      </c>
      <c r="I8" s="5">
        <v>193</v>
      </c>
      <c r="J8" s="22">
        <v>1</v>
      </c>
      <c r="K8" s="5">
        <v>188</v>
      </c>
      <c r="L8" s="22">
        <v>0</v>
      </c>
      <c r="M8" s="5"/>
      <c r="N8" s="22"/>
      <c r="O8" s="5"/>
      <c r="P8" s="22"/>
      <c r="Q8" s="6">
        <v>4</v>
      </c>
      <c r="R8" s="6">
        <v>763</v>
      </c>
      <c r="S8" s="7">
        <v>190.75</v>
      </c>
      <c r="T8" s="41">
        <v>5</v>
      </c>
      <c r="U8" s="8">
        <v>2</v>
      </c>
      <c r="V8" s="9">
        <v>192.75</v>
      </c>
    </row>
    <row r="9" spans="1:24" x14ac:dyDescent="0.3">
      <c r="A9" s="1" t="s">
        <v>15</v>
      </c>
      <c r="B9" s="2" t="s">
        <v>53</v>
      </c>
      <c r="C9" s="3">
        <v>45878</v>
      </c>
      <c r="D9" s="4" t="s">
        <v>56</v>
      </c>
      <c r="E9" s="5">
        <v>192</v>
      </c>
      <c r="F9" s="22">
        <v>2</v>
      </c>
      <c r="G9" s="5">
        <v>194</v>
      </c>
      <c r="H9" s="22">
        <v>5</v>
      </c>
      <c r="I9" s="5">
        <v>195</v>
      </c>
      <c r="J9" s="22">
        <v>4</v>
      </c>
      <c r="K9" s="5">
        <v>197</v>
      </c>
      <c r="L9" s="22">
        <v>1</v>
      </c>
      <c r="M9" s="5"/>
      <c r="N9" s="22"/>
      <c r="O9" s="5"/>
      <c r="P9" s="22"/>
      <c r="Q9" s="6">
        <v>4</v>
      </c>
      <c r="R9" s="6">
        <v>778</v>
      </c>
      <c r="S9" s="7">
        <v>194.5</v>
      </c>
      <c r="T9" s="41">
        <v>12</v>
      </c>
      <c r="U9" s="8">
        <v>5</v>
      </c>
      <c r="V9" s="9">
        <v>199.5</v>
      </c>
    </row>
    <row r="10" spans="1:24" x14ac:dyDescent="0.3">
      <c r="A10" s="1" t="s">
        <v>15</v>
      </c>
      <c r="B10" s="2" t="s">
        <v>53</v>
      </c>
      <c r="C10" s="3">
        <v>45885</v>
      </c>
      <c r="D10" s="4" t="s">
        <v>56</v>
      </c>
      <c r="E10" s="5">
        <v>196</v>
      </c>
      <c r="F10" s="22">
        <v>2</v>
      </c>
      <c r="G10" s="5">
        <v>196</v>
      </c>
      <c r="H10" s="22">
        <v>0</v>
      </c>
      <c r="I10" s="5">
        <v>191</v>
      </c>
      <c r="J10" s="22">
        <v>2</v>
      </c>
      <c r="K10" s="5">
        <v>194</v>
      </c>
      <c r="L10" s="22">
        <v>1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41">
        <v>5</v>
      </c>
      <c r="U10" s="8">
        <v>4</v>
      </c>
      <c r="V10" s="9">
        <v>198.25</v>
      </c>
    </row>
    <row r="11" spans="1:24" x14ac:dyDescent="0.3">
      <c r="A11" s="1" t="s">
        <v>15</v>
      </c>
      <c r="B11" s="2" t="s">
        <v>53</v>
      </c>
      <c r="C11" s="3">
        <v>45920</v>
      </c>
      <c r="D11" s="4" t="s">
        <v>56</v>
      </c>
      <c r="E11" s="24">
        <v>195</v>
      </c>
      <c r="F11" s="84">
        <v>3</v>
      </c>
      <c r="G11" s="24">
        <v>194</v>
      </c>
      <c r="H11" s="84">
        <v>3</v>
      </c>
      <c r="I11" s="24">
        <v>191</v>
      </c>
      <c r="J11" s="84">
        <v>0</v>
      </c>
      <c r="K11" s="84">
        <v>188</v>
      </c>
      <c r="L11" s="84">
        <v>0</v>
      </c>
      <c r="M11" s="5"/>
      <c r="N11" s="22"/>
      <c r="O11" s="5"/>
      <c r="P11" s="22"/>
      <c r="Q11" s="6">
        <v>4</v>
      </c>
      <c r="R11" s="6">
        <v>768</v>
      </c>
      <c r="S11" s="7">
        <v>192</v>
      </c>
      <c r="T11" s="41">
        <v>6</v>
      </c>
      <c r="U11" s="8">
        <v>2</v>
      </c>
      <c r="V11" s="9">
        <v>194</v>
      </c>
    </row>
    <row r="12" spans="1:24" x14ac:dyDescent="0.3">
      <c r="A12" s="1" t="s">
        <v>15</v>
      </c>
      <c r="B12" s="2" t="s">
        <v>53</v>
      </c>
      <c r="C12" s="3">
        <v>45948</v>
      </c>
      <c r="D12" s="4" t="s">
        <v>56</v>
      </c>
      <c r="E12" s="24">
        <v>197</v>
      </c>
      <c r="F12" s="84">
        <v>2</v>
      </c>
      <c r="G12" s="24">
        <v>194</v>
      </c>
      <c r="H12" s="84">
        <v>5</v>
      </c>
      <c r="I12" s="24">
        <v>191</v>
      </c>
      <c r="J12" s="84">
        <v>2</v>
      </c>
      <c r="K12" s="24">
        <v>194</v>
      </c>
      <c r="L12" s="84">
        <v>5</v>
      </c>
      <c r="M12" s="5"/>
      <c r="N12" s="22"/>
      <c r="O12" s="5"/>
      <c r="P12" s="22"/>
      <c r="Q12" s="6">
        <v>4</v>
      </c>
      <c r="R12" s="6">
        <v>776</v>
      </c>
      <c r="S12" s="7">
        <v>194</v>
      </c>
      <c r="T12" s="41">
        <v>14</v>
      </c>
      <c r="U12" s="8">
        <v>4</v>
      </c>
      <c r="V12" s="9">
        <v>198</v>
      </c>
    </row>
    <row r="14" spans="1:24" x14ac:dyDescent="0.3">
      <c r="Q14" s="37">
        <f>SUM(Q2:Q13)</f>
        <v>46</v>
      </c>
      <c r="R14" s="37">
        <f>SUM(R2:R13)</f>
        <v>8794</v>
      </c>
      <c r="S14" s="38">
        <f>SUM(R14/Q14)</f>
        <v>191.17391304347825</v>
      </c>
      <c r="T14" s="37">
        <f>SUM(T2:T13)</f>
        <v>75</v>
      </c>
      <c r="U14" s="37">
        <f>SUM(U2:U13)</f>
        <v>40</v>
      </c>
      <c r="V14" s="3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sqref="E2:P2" name="Range1_3_5"/>
    <protectedRange algorithmName="SHA-512" hashValue="ON39YdpmFHfN9f47KpiRvqrKx0V9+erV1CNkpWzYhW/Qyc6aT8rEyCrvauWSYGZK2ia3o7vd3akF07acHAFpOA==" saltValue="yVW9XmDwTqEnmpSGai0KYg==" spinCount="100000" sqref="B11:C11" name="Range1_12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E11:P11 T11" name="Range1_3_5_3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</protectedRanges>
  <conditionalFormatting sqref="M11:P11">
    <cfRule type="cellIs" dxfId="2046" priority="12" operator="greaterThanOrEqual">
      <formula>200</formula>
    </cfRule>
  </conditionalFormatting>
  <conditionalFormatting sqref="E11">
    <cfRule type="cellIs" dxfId="2045" priority="13" operator="greaterThanOrEqual">
      <formula>200</formula>
    </cfRule>
    <cfRule type="top10" dxfId="2044" priority="14" rank="1"/>
  </conditionalFormatting>
  <conditionalFormatting sqref="G11">
    <cfRule type="cellIs" dxfId="2043" priority="15" operator="greaterThanOrEqual">
      <formula>200</formula>
    </cfRule>
    <cfRule type="top10" dxfId="2042" priority="16" rank="1"/>
  </conditionalFormatting>
  <conditionalFormatting sqref="I11">
    <cfRule type="cellIs" dxfId="2041" priority="17" operator="greaterThanOrEqual">
      <formula>200</formula>
    </cfRule>
    <cfRule type="top10" dxfId="2040" priority="18" rank="1"/>
  </conditionalFormatting>
  <conditionalFormatting sqref="M11">
    <cfRule type="top10" dxfId="2039" priority="19" rank="1"/>
  </conditionalFormatting>
  <conditionalFormatting sqref="O11">
    <cfRule type="top10" dxfId="2038" priority="20" rank="1"/>
  </conditionalFormatting>
  <conditionalFormatting sqref="M12:P12">
    <cfRule type="cellIs" dxfId="2037" priority="3" operator="greaterThanOrEqual">
      <formula>200</formula>
    </cfRule>
  </conditionalFormatting>
  <conditionalFormatting sqref="E12">
    <cfRule type="cellIs" dxfId="2036" priority="4" operator="greaterThanOrEqual">
      <formula>200</formula>
    </cfRule>
    <cfRule type="top10" dxfId="2035" priority="5" rank="1"/>
  </conditionalFormatting>
  <conditionalFormatting sqref="G12">
    <cfRule type="cellIs" dxfId="2034" priority="6" operator="greaterThanOrEqual">
      <formula>200</formula>
    </cfRule>
    <cfRule type="top10" dxfId="2033" priority="7" rank="1"/>
  </conditionalFormatting>
  <conditionalFormatting sqref="I12">
    <cfRule type="cellIs" dxfId="2032" priority="8" operator="greaterThanOrEqual">
      <formula>200</formula>
    </cfRule>
    <cfRule type="top10" dxfId="2031" priority="9" rank="1"/>
  </conditionalFormatting>
  <conditionalFormatting sqref="M12">
    <cfRule type="top10" dxfId="2030" priority="10" rank="1"/>
  </conditionalFormatting>
  <conditionalFormatting sqref="O12">
    <cfRule type="top10" dxfId="2029" priority="11" rank="1"/>
  </conditionalFormatting>
  <conditionalFormatting sqref="K12">
    <cfRule type="cellIs" dxfId="2028" priority="1" operator="greaterThanOrEqual">
      <formula>200</formula>
    </cfRule>
    <cfRule type="top10" dxfId="2027" priority="2" rank="1"/>
  </conditionalFormatting>
  <hyperlinks>
    <hyperlink ref="X1" location="'Kentucky 2025'!A1" display="Return to Rankings" xr:uid="{558AD751-2CE1-4099-94B3-2069EB09565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C098-240D-4D59-A775-7AF3D7E403B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156</v>
      </c>
      <c r="C2" s="3">
        <v>45857</v>
      </c>
      <c r="D2" s="4" t="s">
        <v>56</v>
      </c>
      <c r="E2" s="5">
        <v>188</v>
      </c>
      <c r="F2" s="22">
        <v>0</v>
      </c>
      <c r="G2" s="5">
        <v>189</v>
      </c>
      <c r="H2" s="22">
        <v>0</v>
      </c>
      <c r="I2" s="5">
        <v>190</v>
      </c>
      <c r="J2" s="22">
        <v>1</v>
      </c>
      <c r="K2" s="5">
        <v>190</v>
      </c>
      <c r="L2" s="22">
        <v>2</v>
      </c>
      <c r="M2" s="5">
        <v>186</v>
      </c>
      <c r="N2" s="22">
        <v>2</v>
      </c>
      <c r="O2" s="5">
        <v>190</v>
      </c>
      <c r="P2" s="22">
        <v>1</v>
      </c>
      <c r="Q2" s="6">
        <v>6</v>
      </c>
      <c r="R2" s="6">
        <v>1133</v>
      </c>
      <c r="S2" s="7">
        <v>188.83333333333334</v>
      </c>
      <c r="T2" s="41">
        <v>6</v>
      </c>
      <c r="U2" s="8">
        <v>4</v>
      </c>
      <c r="V2" s="9">
        <v>192.83333333333334</v>
      </c>
    </row>
    <row r="4" spans="1:24" x14ac:dyDescent="0.3">
      <c r="Q4" s="37">
        <f>SUM(Q2:Q3)</f>
        <v>6</v>
      </c>
      <c r="R4" s="37">
        <f>SUM(R2:R3)</f>
        <v>1133</v>
      </c>
      <c r="S4" s="38">
        <f>SUM(R4/Q4)</f>
        <v>188.83333333333334</v>
      </c>
      <c r="T4" s="37">
        <f>SUM(T2:T3)</f>
        <v>6</v>
      </c>
      <c r="U4" s="37">
        <f>SUM(U2:U3)</f>
        <v>4</v>
      </c>
      <c r="V4" s="3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F120BEA-C81B-4958-9956-2A2636E19D32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E9AD-CCDC-4DF8-AE50-98C412D5520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172</v>
      </c>
      <c r="C2" s="3">
        <v>45879</v>
      </c>
      <c r="D2" s="4" t="s">
        <v>40</v>
      </c>
      <c r="E2" s="5">
        <v>191</v>
      </c>
      <c r="F2" s="22">
        <v>2</v>
      </c>
      <c r="G2" s="24">
        <v>193</v>
      </c>
      <c r="H2" s="22">
        <v>2</v>
      </c>
      <c r="I2" s="5">
        <v>194</v>
      </c>
      <c r="J2" s="22">
        <v>1</v>
      </c>
      <c r="K2" s="5">
        <v>192</v>
      </c>
      <c r="L2" s="22">
        <v>0</v>
      </c>
      <c r="M2" s="5">
        <v>183</v>
      </c>
      <c r="N2" s="22">
        <v>1</v>
      </c>
      <c r="O2" s="5">
        <v>188</v>
      </c>
      <c r="P2" s="22">
        <v>1</v>
      </c>
      <c r="Q2" s="6">
        <v>6</v>
      </c>
      <c r="R2" s="6">
        <v>1141</v>
      </c>
      <c r="S2" s="7">
        <v>190.16666666666666</v>
      </c>
      <c r="T2" s="41">
        <v>7</v>
      </c>
      <c r="U2" s="8">
        <v>4</v>
      </c>
      <c r="V2" s="9">
        <v>194.16666666666666</v>
      </c>
    </row>
    <row r="4" spans="1:24" x14ac:dyDescent="0.3">
      <c r="Q4" s="37">
        <f>SUM(Q2:Q3)</f>
        <v>6</v>
      </c>
      <c r="R4" s="37">
        <f>SUM(R2:R3)</f>
        <v>1141</v>
      </c>
      <c r="S4" s="38">
        <f>SUM(R4/Q4)</f>
        <v>190.16666666666666</v>
      </c>
      <c r="T4" s="37">
        <f>SUM(T2:T3)</f>
        <v>7</v>
      </c>
      <c r="U4" s="37">
        <f>SUM(U2:U3)</f>
        <v>4</v>
      </c>
      <c r="V4" s="39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DD6AC7D-05F1-464B-ABDF-DA62FD02A958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8360-EEAF-4B24-BC77-55EB40DC5D0F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73</v>
      </c>
      <c r="C2" s="3">
        <v>45745</v>
      </c>
      <c r="D2" s="4" t="s">
        <v>56</v>
      </c>
      <c r="E2" s="5">
        <v>195</v>
      </c>
      <c r="F2" s="22">
        <v>3</v>
      </c>
      <c r="G2" s="5">
        <v>190</v>
      </c>
      <c r="H2" s="22">
        <v>0</v>
      </c>
      <c r="I2" s="5">
        <v>192</v>
      </c>
      <c r="J2" s="22">
        <v>3</v>
      </c>
      <c r="K2" s="5">
        <v>189.001</v>
      </c>
      <c r="L2" s="22">
        <v>4</v>
      </c>
      <c r="M2" s="5"/>
      <c r="N2" s="22"/>
      <c r="O2" s="5"/>
      <c r="P2" s="22"/>
      <c r="Q2" s="6">
        <v>4</v>
      </c>
      <c r="R2" s="6">
        <v>766</v>
      </c>
      <c r="S2" s="7">
        <v>191.5</v>
      </c>
      <c r="T2" s="41">
        <v>10</v>
      </c>
      <c r="U2" s="8">
        <v>2</v>
      </c>
      <c r="V2" s="9">
        <v>193.5</v>
      </c>
    </row>
    <row r="3" spans="1:24" x14ac:dyDescent="0.3">
      <c r="A3" s="1" t="s">
        <v>15</v>
      </c>
      <c r="B3" s="2" t="s">
        <v>73</v>
      </c>
      <c r="C3" s="3">
        <v>45766</v>
      </c>
      <c r="D3" s="4" t="s">
        <v>56</v>
      </c>
      <c r="E3" s="5">
        <v>196.001</v>
      </c>
      <c r="F3" s="22">
        <v>2</v>
      </c>
      <c r="G3" s="5">
        <v>197</v>
      </c>
      <c r="H3" s="22">
        <v>0</v>
      </c>
      <c r="I3" s="5">
        <v>187</v>
      </c>
      <c r="J3" s="22">
        <v>0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41">
        <v>4</v>
      </c>
      <c r="U3" s="8">
        <v>8</v>
      </c>
      <c r="V3" s="9">
        <v>201.00024999999999</v>
      </c>
    </row>
    <row r="4" spans="1:24" x14ac:dyDescent="0.3">
      <c r="A4" s="1" t="s">
        <v>15</v>
      </c>
      <c r="B4" s="2" t="s">
        <v>73</v>
      </c>
      <c r="C4" s="3">
        <v>45784</v>
      </c>
      <c r="D4" s="4" t="s">
        <v>40</v>
      </c>
      <c r="E4" s="5">
        <v>199</v>
      </c>
      <c r="F4" s="22">
        <v>7</v>
      </c>
      <c r="G4" s="5">
        <v>198.001</v>
      </c>
      <c r="H4" s="22">
        <v>7</v>
      </c>
      <c r="I4" s="5">
        <v>199</v>
      </c>
      <c r="J4" s="22">
        <v>3</v>
      </c>
      <c r="K4" s="81">
        <v>200</v>
      </c>
      <c r="L4" s="22">
        <v>5</v>
      </c>
      <c r="M4" s="5"/>
      <c r="N4" s="22"/>
      <c r="O4" s="5"/>
      <c r="P4" s="22"/>
      <c r="Q4" s="6">
        <v>4</v>
      </c>
      <c r="R4" s="6">
        <v>796.00099999999998</v>
      </c>
      <c r="S4" s="7">
        <v>199.00024999999999</v>
      </c>
      <c r="T4" s="41">
        <v>22</v>
      </c>
      <c r="U4" s="8">
        <v>9</v>
      </c>
      <c r="V4" s="9">
        <v>208.00024999999999</v>
      </c>
    </row>
    <row r="5" spans="1:24" x14ac:dyDescent="0.3">
      <c r="A5" s="1" t="s">
        <v>15</v>
      </c>
      <c r="B5" s="2" t="s">
        <v>73</v>
      </c>
      <c r="C5" s="3">
        <v>45840</v>
      </c>
      <c r="D5" s="4" t="s">
        <v>40</v>
      </c>
      <c r="E5" s="5">
        <v>196</v>
      </c>
      <c r="F5" s="22">
        <v>3</v>
      </c>
      <c r="G5" s="5">
        <v>199</v>
      </c>
      <c r="H5" s="22">
        <v>1</v>
      </c>
      <c r="I5" s="5">
        <v>194</v>
      </c>
      <c r="J5" s="22">
        <v>2</v>
      </c>
      <c r="K5" s="81">
        <v>200.001</v>
      </c>
      <c r="L5" s="22">
        <v>5</v>
      </c>
      <c r="M5" s="5"/>
      <c r="N5" s="22"/>
      <c r="O5" s="5"/>
      <c r="P5" s="22"/>
      <c r="Q5" s="6">
        <v>4</v>
      </c>
      <c r="R5" s="6">
        <v>789.00099999999998</v>
      </c>
      <c r="S5" s="7">
        <v>197.25024999999999</v>
      </c>
      <c r="T5" s="41">
        <v>11</v>
      </c>
      <c r="U5" s="8">
        <v>9</v>
      </c>
      <c r="V5" s="9">
        <v>206.25024999999999</v>
      </c>
    </row>
    <row r="6" spans="1:24" x14ac:dyDescent="0.3">
      <c r="A6" s="1" t="s">
        <v>15</v>
      </c>
      <c r="B6" s="2" t="s">
        <v>73</v>
      </c>
      <c r="C6" s="3">
        <v>45857</v>
      </c>
      <c r="D6" s="4" t="s">
        <v>56</v>
      </c>
      <c r="E6" s="5">
        <v>199</v>
      </c>
      <c r="F6" s="22">
        <v>3</v>
      </c>
      <c r="G6" s="5">
        <v>198.00200000000001</v>
      </c>
      <c r="H6" s="22">
        <v>6</v>
      </c>
      <c r="I6" s="5">
        <v>198</v>
      </c>
      <c r="J6" s="22">
        <v>4</v>
      </c>
      <c r="K6" s="5">
        <v>198.001</v>
      </c>
      <c r="L6" s="22">
        <v>3</v>
      </c>
      <c r="M6" s="5">
        <v>197</v>
      </c>
      <c r="N6" s="22">
        <v>0</v>
      </c>
      <c r="O6" s="5">
        <v>198</v>
      </c>
      <c r="P6" s="22">
        <v>2</v>
      </c>
      <c r="Q6" s="6">
        <v>6</v>
      </c>
      <c r="R6" s="6">
        <v>1188.0029999999999</v>
      </c>
      <c r="S6" s="7">
        <v>198.00049999999999</v>
      </c>
      <c r="T6" s="41">
        <v>18</v>
      </c>
      <c r="U6" s="8">
        <v>34</v>
      </c>
      <c r="V6" s="9">
        <v>232.00049999999999</v>
      </c>
    </row>
    <row r="7" spans="1:24" x14ac:dyDescent="0.3">
      <c r="A7" s="1" t="s">
        <v>15</v>
      </c>
      <c r="B7" s="2" t="s">
        <v>73</v>
      </c>
      <c r="C7" s="3">
        <v>45864</v>
      </c>
      <c r="D7" s="4" t="s">
        <v>56</v>
      </c>
      <c r="E7" s="5">
        <v>197</v>
      </c>
      <c r="F7" s="22">
        <v>2</v>
      </c>
      <c r="G7" s="5">
        <v>198</v>
      </c>
      <c r="H7" s="22">
        <v>1</v>
      </c>
      <c r="I7" s="5">
        <v>197</v>
      </c>
      <c r="J7" s="22">
        <v>2</v>
      </c>
      <c r="K7" s="5">
        <v>197</v>
      </c>
      <c r="L7" s="22">
        <v>3</v>
      </c>
      <c r="M7" s="5"/>
      <c r="N7" s="22"/>
      <c r="O7" s="5"/>
      <c r="P7" s="22"/>
      <c r="Q7" s="6">
        <v>4</v>
      </c>
      <c r="R7" s="6">
        <v>789</v>
      </c>
      <c r="S7" s="7">
        <v>197.25</v>
      </c>
      <c r="T7" s="41">
        <v>8</v>
      </c>
      <c r="U7" s="8">
        <v>5</v>
      </c>
      <c r="V7" s="9">
        <v>202.25</v>
      </c>
    </row>
    <row r="8" spans="1:24" x14ac:dyDescent="0.3">
      <c r="A8" s="1" t="s">
        <v>15</v>
      </c>
      <c r="B8" s="2" t="s">
        <v>73</v>
      </c>
      <c r="C8" s="3">
        <v>45868</v>
      </c>
      <c r="D8" s="4" t="s">
        <v>40</v>
      </c>
      <c r="E8" s="5">
        <v>193</v>
      </c>
      <c r="F8" s="22">
        <v>1</v>
      </c>
      <c r="G8" s="5">
        <v>194</v>
      </c>
      <c r="H8" s="22">
        <v>2</v>
      </c>
      <c r="I8" s="5">
        <v>196</v>
      </c>
      <c r="J8" s="22">
        <v>5</v>
      </c>
      <c r="K8" s="5">
        <v>196</v>
      </c>
      <c r="L8" s="22">
        <v>5</v>
      </c>
      <c r="M8" s="5"/>
      <c r="N8" s="22"/>
      <c r="O8" s="5"/>
      <c r="P8" s="22"/>
      <c r="Q8" s="6">
        <v>4</v>
      </c>
      <c r="R8" s="6">
        <v>779</v>
      </c>
      <c r="S8" s="7">
        <v>194.75</v>
      </c>
      <c r="T8" s="41">
        <v>13</v>
      </c>
      <c r="U8" s="8">
        <v>2</v>
      </c>
      <c r="V8" s="9">
        <v>196.75</v>
      </c>
    </row>
    <row r="9" spans="1:24" x14ac:dyDescent="0.3">
      <c r="A9" s="1" t="s">
        <v>15</v>
      </c>
      <c r="B9" s="2" t="s">
        <v>73</v>
      </c>
      <c r="C9" s="3">
        <v>45875</v>
      </c>
      <c r="D9" s="4" t="s">
        <v>40</v>
      </c>
      <c r="E9" s="5">
        <v>199</v>
      </c>
      <c r="F9" s="22">
        <v>9</v>
      </c>
      <c r="G9" s="81">
        <v>200</v>
      </c>
      <c r="H9" s="22">
        <v>4</v>
      </c>
      <c r="I9" s="5">
        <v>199.001</v>
      </c>
      <c r="J9" s="22">
        <v>4</v>
      </c>
      <c r="K9" s="5">
        <v>199.001</v>
      </c>
      <c r="L9" s="22">
        <v>3</v>
      </c>
      <c r="M9" s="5"/>
      <c r="N9" s="22"/>
      <c r="O9" s="5"/>
      <c r="P9" s="22"/>
      <c r="Q9" s="6">
        <v>4</v>
      </c>
      <c r="R9" s="6">
        <v>797.00199999999995</v>
      </c>
      <c r="S9" s="7">
        <v>199.25049999999999</v>
      </c>
      <c r="T9" s="41">
        <v>20</v>
      </c>
      <c r="U9" s="8">
        <v>11</v>
      </c>
      <c r="V9" s="9">
        <v>210.25049999999999</v>
      </c>
    </row>
    <row r="10" spans="1:24" x14ac:dyDescent="0.3">
      <c r="A10" s="1" t="s">
        <v>15</v>
      </c>
      <c r="B10" s="2" t="s">
        <v>73</v>
      </c>
      <c r="C10" s="3">
        <v>45879</v>
      </c>
      <c r="D10" s="4" t="s">
        <v>40</v>
      </c>
      <c r="E10" s="5">
        <v>199</v>
      </c>
      <c r="F10" s="22">
        <v>4</v>
      </c>
      <c r="G10" s="5">
        <v>199</v>
      </c>
      <c r="H10" s="22">
        <v>4</v>
      </c>
      <c r="I10" s="5">
        <v>197</v>
      </c>
      <c r="J10" s="22">
        <v>6</v>
      </c>
      <c r="K10" s="5">
        <v>198</v>
      </c>
      <c r="L10" s="22">
        <v>5</v>
      </c>
      <c r="M10" s="5">
        <v>198</v>
      </c>
      <c r="N10" s="22">
        <v>7</v>
      </c>
      <c r="O10" s="5">
        <v>199</v>
      </c>
      <c r="P10" s="22">
        <v>7</v>
      </c>
      <c r="Q10" s="6">
        <v>6</v>
      </c>
      <c r="R10" s="6">
        <v>1190</v>
      </c>
      <c r="S10" s="7">
        <v>198.33333333333334</v>
      </c>
      <c r="T10" s="41">
        <v>33</v>
      </c>
      <c r="U10" s="8">
        <v>4</v>
      </c>
      <c r="V10" s="9">
        <v>202.33333333333334</v>
      </c>
    </row>
    <row r="11" spans="1:24" x14ac:dyDescent="0.3">
      <c r="A11" s="1" t="s">
        <v>15</v>
      </c>
      <c r="B11" s="2" t="s">
        <v>73</v>
      </c>
      <c r="C11" s="3">
        <v>45907</v>
      </c>
      <c r="D11" s="4" t="s">
        <v>40</v>
      </c>
      <c r="E11" s="5">
        <v>198</v>
      </c>
      <c r="F11" s="22">
        <v>6</v>
      </c>
      <c r="G11" s="5">
        <v>198</v>
      </c>
      <c r="H11" s="22">
        <v>5</v>
      </c>
      <c r="I11" s="5">
        <v>197</v>
      </c>
      <c r="J11" s="22">
        <v>5</v>
      </c>
      <c r="K11" s="5">
        <v>200</v>
      </c>
      <c r="L11" s="22">
        <v>8</v>
      </c>
      <c r="M11" s="5">
        <v>196</v>
      </c>
      <c r="N11" s="22">
        <v>6</v>
      </c>
      <c r="O11" s="5">
        <v>199.001</v>
      </c>
      <c r="P11" s="22">
        <v>3</v>
      </c>
      <c r="Q11" s="6">
        <v>6</v>
      </c>
      <c r="R11" s="6">
        <v>1188.001</v>
      </c>
      <c r="S11" s="7">
        <v>198.00016666666667</v>
      </c>
      <c r="T11" s="41">
        <v>33</v>
      </c>
      <c r="U11" s="8">
        <v>22</v>
      </c>
      <c r="V11" s="9">
        <v>220.00016666666667</v>
      </c>
    </row>
    <row r="12" spans="1:24" x14ac:dyDescent="0.3">
      <c r="A12" s="1" t="s">
        <v>15</v>
      </c>
      <c r="B12" s="2" t="s">
        <v>73</v>
      </c>
      <c r="C12" s="3">
        <v>45920</v>
      </c>
      <c r="D12" s="4" t="s">
        <v>56</v>
      </c>
      <c r="E12" s="24">
        <v>198</v>
      </c>
      <c r="F12" s="84">
        <v>2</v>
      </c>
      <c r="G12" s="24">
        <v>198</v>
      </c>
      <c r="H12" s="84">
        <v>3</v>
      </c>
      <c r="I12" s="24">
        <v>197.001</v>
      </c>
      <c r="J12" s="84">
        <v>4</v>
      </c>
      <c r="K12" s="24">
        <v>197.001</v>
      </c>
      <c r="L12" s="84">
        <v>3</v>
      </c>
      <c r="M12" s="5"/>
      <c r="N12" s="22"/>
      <c r="O12" s="5"/>
      <c r="P12" s="22"/>
      <c r="Q12" s="6">
        <v>4</v>
      </c>
      <c r="R12" s="6">
        <v>790.00199999999995</v>
      </c>
      <c r="S12" s="7">
        <v>197.50049999999999</v>
      </c>
      <c r="T12" s="41">
        <v>12</v>
      </c>
      <c r="U12" s="8">
        <v>11</v>
      </c>
      <c r="V12" s="9">
        <v>208.50049999999999</v>
      </c>
    </row>
    <row r="14" spans="1:24" x14ac:dyDescent="0.3">
      <c r="Q14" s="37">
        <f>SUM(Q2:Q13)</f>
        <v>50</v>
      </c>
      <c r="R14" s="37">
        <f>SUM(R2:R13)</f>
        <v>9844.0110000000004</v>
      </c>
      <c r="S14" s="38">
        <f>SUM(R14/Q14)</f>
        <v>196.88022000000001</v>
      </c>
      <c r="T14" s="37">
        <f>SUM(T2:T13)</f>
        <v>184</v>
      </c>
      <c r="U14" s="37">
        <f>SUM(U2:U13)</f>
        <v>117</v>
      </c>
      <c r="V14" s="3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9:C9" name="Range1_25"/>
    <protectedRange sqref="D9" name="Range1_1_26"/>
    <protectedRange sqref="E9:P9 T9" name="Range1_3_5_24"/>
    <protectedRange sqref="B11:C11" name="Range1_3_2"/>
    <protectedRange sqref="D11" name="Range1_1_4_2"/>
    <protectedRange sqref="E11:P11 T11" name="Range1_3_5_4_2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3"/>
    <protectedRange algorithmName="SHA-512" hashValue="ON39YdpmFHfN9f47KpiRvqrKx0V9+erV1CNkpWzYhW/Qyc6aT8rEyCrvauWSYGZK2ia3o7vd3akF07acHAFpOA==" saltValue="yVW9XmDwTqEnmpSGai0KYg==" spinCount="100000" sqref="E12:P12 T12" name="Range1_3_5_3"/>
  </protectedRanges>
  <conditionalFormatting sqref="L9:P9">
    <cfRule type="cellIs" dxfId="844" priority="21" operator="greaterThanOrEqual">
      <formula>200</formula>
    </cfRule>
  </conditionalFormatting>
  <conditionalFormatting sqref="M9">
    <cfRule type="top10" dxfId="843" priority="20" rank="1"/>
  </conditionalFormatting>
  <conditionalFormatting sqref="O9">
    <cfRule type="top10" dxfId="842" priority="19" rank="1"/>
  </conditionalFormatting>
  <conditionalFormatting sqref="E11">
    <cfRule type="top10" dxfId="841" priority="18" rank="1"/>
  </conditionalFormatting>
  <conditionalFormatting sqref="G11">
    <cfRule type="top10" dxfId="840" priority="17" rank="1"/>
  </conditionalFormatting>
  <conditionalFormatting sqref="E11:P11">
    <cfRule type="cellIs" dxfId="839" priority="16" operator="greaterThanOrEqual">
      <formula>200</formula>
    </cfRule>
  </conditionalFormatting>
  <conditionalFormatting sqref="I11">
    <cfRule type="top10" dxfId="838" priority="15" rank="1"/>
  </conditionalFormatting>
  <conditionalFormatting sqref="K11">
    <cfRule type="top10" dxfId="837" priority="14" rank="1"/>
  </conditionalFormatting>
  <conditionalFormatting sqref="M11">
    <cfRule type="top10" dxfId="836" priority="13" rank="1"/>
  </conditionalFormatting>
  <conditionalFormatting sqref="O11">
    <cfRule type="top10" dxfId="835" priority="12" rank="1"/>
  </conditionalFormatting>
  <conditionalFormatting sqref="M12:P12">
    <cfRule type="cellIs" dxfId="834" priority="3" operator="greaterThanOrEqual">
      <formula>200</formula>
    </cfRule>
  </conditionalFormatting>
  <conditionalFormatting sqref="E12">
    <cfRule type="cellIs" dxfId="833" priority="4" operator="greaterThanOrEqual">
      <formula>200</formula>
    </cfRule>
    <cfRule type="top10" dxfId="832" priority="5" rank="1"/>
  </conditionalFormatting>
  <conditionalFormatting sqref="G12">
    <cfRule type="cellIs" dxfId="831" priority="6" operator="greaterThanOrEqual">
      <formula>200</formula>
    </cfRule>
    <cfRule type="top10" dxfId="830" priority="7" rank="1"/>
  </conditionalFormatting>
  <conditionalFormatting sqref="I12">
    <cfRule type="cellIs" dxfId="829" priority="8" operator="greaterThanOrEqual">
      <formula>200</formula>
    </cfRule>
    <cfRule type="top10" dxfId="828" priority="9" rank="1"/>
  </conditionalFormatting>
  <conditionalFormatting sqref="M12">
    <cfRule type="top10" dxfId="827" priority="10" rank="1"/>
  </conditionalFormatting>
  <conditionalFormatting sqref="O12">
    <cfRule type="top10" dxfId="826" priority="11" rank="1"/>
  </conditionalFormatting>
  <conditionalFormatting sqref="K12">
    <cfRule type="cellIs" dxfId="825" priority="1" operator="greaterThanOrEqual">
      <formula>200</formula>
    </cfRule>
    <cfRule type="top10" dxfId="824" priority="2" rank="1"/>
  </conditionalFormatting>
  <hyperlinks>
    <hyperlink ref="X1" location="'Kentucky 2025'!A1" display="Return to Rankings" xr:uid="{948752DD-B81A-4A43-8EB3-973EA5AA2FA0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5C14-A6DE-4820-9C77-3039B3C9934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203</v>
      </c>
      <c r="C2" s="3">
        <v>45955</v>
      </c>
      <c r="D2" s="4" t="s">
        <v>102</v>
      </c>
      <c r="E2" s="24">
        <v>184</v>
      </c>
      <c r="F2" s="22">
        <v>1</v>
      </c>
      <c r="G2" s="24">
        <v>183</v>
      </c>
      <c r="H2" s="22">
        <v>0</v>
      </c>
      <c r="I2" s="5">
        <v>190</v>
      </c>
      <c r="J2" s="22">
        <v>0</v>
      </c>
      <c r="K2" s="5">
        <v>181</v>
      </c>
      <c r="L2" s="22">
        <v>0</v>
      </c>
      <c r="M2" s="5">
        <v>190</v>
      </c>
      <c r="N2" s="22">
        <v>0</v>
      </c>
      <c r="O2" s="5">
        <v>182</v>
      </c>
      <c r="P2" s="22">
        <v>1</v>
      </c>
      <c r="Q2" s="6">
        <v>6</v>
      </c>
      <c r="R2" s="6">
        <v>1110</v>
      </c>
      <c r="S2" s="7">
        <v>185</v>
      </c>
      <c r="T2" s="41">
        <v>2</v>
      </c>
      <c r="U2" s="8">
        <v>4</v>
      </c>
      <c r="V2" s="9">
        <v>189</v>
      </c>
    </row>
    <row r="4" spans="1:24" x14ac:dyDescent="0.3">
      <c r="Q4" s="37">
        <f>SUM(Q2:Q3)</f>
        <v>6</v>
      </c>
      <c r="R4" s="37">
        <f>SUM(R2:R3)</f>
        <v>1110</v>
      </c>
      <c r="S4" s="38">
        <f>SUM(R4/Q4)</f>
        <v>185</v>
      </c>
      <c r="T4" s="37">
        <f>SUM(T2:T3)</f>
        <v>2</v>
      </c>
      <c r="U4" s="37">
        <f>SUM(U2:U3)</f>
        <v>4</v>
      </c>
      <c r="V4" s="39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E2">
    <cfRule type="top10" dxfId="823" priority="7" rank="1"/>
  </conditionalFormatting>
  <conditionalFormatting sqref="G2">
    <cfRule type="top10" dxfId="822" priority="6" rank="1"/>
  </conditionalFormatting>
  <conditionalFormatting sqref="I2">
    <cfRule type="top10" dxfId="821" priority="5" rank="1"/>
  </conditionalFormatting>
  <conditionalFormatting sqref="K2">
    <cfRule type="top10" dxfId="820" priority="4" rank="1"/>
  </conditionalFormatting>
  <conditionalFormatting sqref="M2">
    <cfRule type="top10" dxfId="819" priority="3" rank="1"/>
  </conditionalFormatting>
  <conditionalFormatting sqref="O2">
    <cfRule type="top10" dxfId="818" priority="2" rank="1"/>
  </conditionalFormatting>
  <conditionalFormatting sqref="E2:P2">
    <cfRule type="cellIs" dxfId="817" priority="1" operator="greaterThanOrEqual">
      <formula>200</formula>
    </cfRule>
  </conditionalFormatting>
  <hyperlinks>
    <hyperlink ref="X1" location="'Kentucky 2025'!A1" display="Return to Rankings" xr:uid="{F5EC7DA5-2CF5-4B12-AAA9-12A96D297E1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A3E692-FB48-40A3-8434-76A0B640D9BA}">
          <x14:formula1>
            <xm:f>'C:\Users\jmfg1\Downloads\[ABRA Club Tournament 10252025 Mt. Sterling Ky. 40353.xlsm]DATA'!#REF!</xm:f>
          </x14:formula1>
          <xm:sqref>B2</xm:sqref>
        </x14:dataValidation>
        <x14:dataValidation type="list" allowBlank="1" showInputMessage="1" showErrorMessage="1" xr:uid="{4760BB8A-0FD6-49D1-82E9-14A516756984}">
          <x14:formula1>
            <xm:f>'C:\Users\jmfg1\Downloads\[ABRA Club Tournament 10252025 Mt. Sterling Ky. 40353.xlsm]DATA'!#REF!</xm:f>
          </x14:formula1>
          <xm:sqref>D2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3620-0CDC-47BB-990B-29DABB295BD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141</v>
      </c>
      <c r="C2" s="3">
        <v>45829</v>
      </c>
      <c r="D2" s="4" t="s">
        <v>56</v>
      </c>
      <c r="E2" s="5">
        <v>157</v>
      </c>
      <c r="F2" s="22">
        <v>0</v>
      </c>
      <c r="G2" s="5">
        <v>181</v>
      </c>
      <c r="H2" s="22">
        <v>0</v>
      </c>
      <c r="I2" s="5">
        <v>175</v>
      </c>
      <c r="J2" s="22">
        <v>0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688</v>
      </c>
      <c r="S2" s="7">
        <v>172</v>
      </c>
      <c r="T2" s="41">
        <v>0</v>
      </c>
      <c r="U2" s="8">
        <v>2</v>
      </c>
      <c r="V2" s="9">
        <v>174</v>
      </c>
    </row>
    <row r="4" spans="1:24" x14ac:dyDescent="0.3">
      <c r="Q4" s="37">
        <f>SUM(Q2:Q3)</f>
        <v>4</v>
      </c>
      <c r="R4" s="37">
        <f>SUM(R2:R3)</f>
        <v>688</v>
      </c>
      <c r="S4" s="38">
        <f>SUM(R4/Q4)</f>
        <v>172</v>
      </c>
      <c r="T4" s="37">
        <f>SUM(T2:T3)</f>
        <v>0</v>
      </c>
      <c r="U4" s="37">
        <f>SUM(U2:U3)</f>
        <v>2</v>
      </c>
      <c r="V4" s="39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1909131-15F1-4E5A-9947-1C3021DE5EE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ACD7-74C1-491A-A743-08DEC2DCFDB4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153</v>
      </c>
      <c r="C2" s="3">
        <v>45850</v>
      </c>
      <c r="D2" s="4" t="s">
        <v>40</v>
      </c>
      <c r="E2" s="81">
        <v>200</v>
      </c>
      <c r="F2" s="22">
        <v>4</v>
      </c>
      <c r="G2" s="5">
        <v>198</v>
      </c>
      <c r="H2" s="22">
        <v>1</v>
      </c>
      <c r="I2" s="5">
        <v>197</v>
      </c>
      <c r="J2" s="22">
        <v>3</v>
      </c>
      <c r="K2" s="5">
        <v>199</v>
      </c>
      <c r="L2" s="22">
        <v>4</v>
      </c>
      <c r="M2" s="5"/>
      <c r="N2" s="22"/>
      <c r="O2" s="5"/>
      <c r="P2" s="22"/>
      <c r="Q2" s="6">
        <v>4</v>
      </c>
      <c r="R2" s="6">
        <v>794</v>
      </c>
      <c r="S2" s="7">
        <v>198.5</v>
      </c>
      <c r="T2" s="41">
        <v>12</v>
      </c>
      <c r="U2" s="8">
        <v>5</v>
      </c>
      <c r="V2" s="9">
        <v>203.5</v>
      </c>
    </row>
    <row r="3" spans="1:24" x14ac:dyDescent="0.3">
      <c r="A3" s="1" t="s">
        <v>15</v>
      </c>
      <c r="B3" s="2" t="s">
        <v>153</v>
      </c>
      <c r="C3" s="3">
        <v>45879</v>
      </c>
      <c r="D3" s="4" t="s">
        <v>40</v>
      </c>
      <c r="E3" s="5">
        <v>197</v>
      </c>
      <c r="F3" s="22">
        <v>3</v>
      </c>
      <c r="G3" s="5">
        <v>199</v>
      </c>
      <c r="H3" s="22">
        <v>2</v>
      </c>
      <c r="I3" s="5">
        <v>198</v>
      </c>
      <c r="J3" s="22">
        <v>2</v>
      </c>
      <c r="K3" s="81">
        <v>200.001</v>
      </c>
      <c r="L3" s="22">
        <v>7</v>
      </c>
      <c r="M3" s="5">
        <v>198</v>
      </c>
      <c r="N3" s="22">
        <v>5</v>
      </c>
      <c r="O3" s="5">
        <v>197</v>
      </c>
      <c r="P3" s="22">
        <v>2</v>
      </c>
      <c r="Q3" s="6">
        <v>6</v>
      </c>
      <c r="R3" s="6">
        <v>1189.001</v>
      </c>
      <c r="S3" s="7">
        <v>198.16683333333333</v>
      </c>
      <c r="T3" s="41">
        <v>21</v>
      </c>
      <c r="U3" s="8">
        <v>8</v>
      </c>
      <c r="V3" s="9">
        <v>206.16683333333333</v>
      </c>
    </row>
    <row r="5" spans="1:24" x14ac:dyDescent="0.3">
      <c r="Q5" s="37">
        <f>SUM(Q2:Q4)</f>
        <v>10</v>
      </c>
      <c r="R5" s="37">
        <f>SUM(R2:R4)</f>
        <v>1983.001</v>
      </c>
      <c r="S5" s="38">
        <f>SUM(R5/Q5)</f>
        <v>198.30009999999999</v>
      </c>
      <c r="T5" s="37">
        <f>SUM(T2:T4)</f>
        <v>33</v>
      </c>
      <c r="U5" s="37">
        <f>SUM(U2:U4)</f>
        <v>13</v>
      </c>
      <c r="V5" s="3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Kentucky 2025'!A1" display="Return to Rankings" xr:uid="{1CBD83D7-1D2B-465A-99FB-BE62A2AEAC43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2938-7089-4C8E-A199-6F7C774E49F9}">
  <dimension ref="A1:X22"/>
  <sheetViews>
    <sheetView workbookViewId="0">
      <selection activeCell="A20" sqref="A20:V2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55</v>
      </c>
      <c r="C2" s="3">
        <v>45731</v>
      </c>
      <c r="D2" s="4" t="s">
        <v>56</v>
      </c>
      <c r="E2" s="5">
        <v>194</v>
      </c>
      <c r="F2" s="22">
        <v>1</v>
      </c>
      <c r="G2" s="5">
        <v>192</v>
      </c>
      <c r="H2" s="22">
        <v>0</v>
      </c>
      <c r="I2" s="5">
        <v>185</v>
      </c>
      <c r="J2" s="22">
        <v>1</v>
      </c>
      <c r="K2" s="5">
        <v>183</v>
      </c>
      <c r="L2" s="22">
        <v>0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41">
        <v>2</v>
      </c>
      <c r="U2" s="8">
        <v>2</v>
      </c>
      <c r="V2" s="9">
        <v>190.5</v>
      </c>
    </row>
    <row r="3" spans="1:24" x14ac:dyDescent="0.3">
      <c r="A3" s="1" t="s">
        <v>15</v>
      </c>
      <c r="B3" s="2" t="s">
        <v>55</v>
      </c>
      <c r="C3" s="3">
        <v>45745</v>
      </c>
      <c r="D3" s="4" t="s">
        <v>56</v>
      </c>
      <c r="E3" s="5">
        <v>191</v>
      </c>
      <c r="F3" s="22">
        <v>1</v>
      </c>
      <c r="G3" s="5">
        <v>191</v>
      </c>
      <c r="H3" s="22">
        <v>1</v>
      </c>
      <c r="I3" s="5">
        <v>194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765</v>
      </c>
      <c r="S3" s="7">
        <v>191.25</v>
      </c>
      <c r="T3" s="41">
        <v>4</v>
      </c>
      <c r="U3" s="8">
        <v>2</v>
      </c>
      <c r="V3" s="9">
        <v>193.25</v>
      </c>
    </row>
    <row r="4" spans="1:24" x14ac:dyDescent="0.3">
      <c r="A4" s="1" t="s">
        <v>15</v>
      </c>
      <c r="B4" s="2" t="s">
        <v>55</v>
      </c>
      <c r="C4" s="3">
        <v>45763</v>
      </c>
      <c r="D4" s="4" t="s">
        <v>88</v>
      </c>
      <c r="E4" s="5">
        <v>192</v>
      </c>
      <c r="F4" s="22">
        <v>0</v>
      </c>
      <c r="G4" s="5">
        <v>196</v>
      </c>
      <c r="H4" s="22">
        <v>1</v>
      </c>
      <c r="I4" s="5">
        <v>196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584</v>
      </c>
      <c r="S4" s="7">
        <v>194.66666666666666</v>
      </c>
      <c r="T4" s="41">
        <v>4</v>
      </c>
      <c r="U4" s="8">
        <v>9</v>
      </c>
      <c r="V4" s="9">
        <v>203.66666666666666</v>
      </c>
    </row>
    <row r="5" spans="1:24" x14ac:dyDescent="0.3">
      <c r="A5" s="1" t="s">
        <v>15</v>
      </c>
      <c r="B5" s="2" t="s">
        <v>55</v>
      </c>
      <c r="C5" s="3">
        <v>45766</v>
      </c>
      <c r="D5" s="4" t="s">
        <v>56</v>
      </c>
      <c r="E5" s="5">
        <v>196</v>
      </c>
      <c r="F5" s="22">
        <v>0</v>
      </c>
      <c r="G5" s="5">
        <v>193</v>
      </c>
      <c r="H5" s="22">
        <v>3</v>
      </c>
      <c r="I5" s="5">
        <v>195</v>
      </c>
      <c r="J5" s="22">
        <v>3</v>
      </c>
      <c r="K5" s="5">
        <v>192.001</v>
      </c>
      <c r="L5" s="22">
        <v>3</v>
      </c>
      <c r="M5" s="5"/>
      <c r="N5" s="22"/>
      <c r="O5" s="5"/>
      <c r="P5" s="22"/>
      <c r="Q5" s="6">
        <v>4</v>
      </c>
      <c r="R5" s="6">
        <v>776.00099999999998</v>
      </c>
      <c r="S5" s="7">
        <v>194.00024999999999</v>
      </c>
      <c r="T5" s="41">
        <v>9</v>
      </c>
      <c r="U5" s="8">
        <v>9</v>
      </c>
      <c r="V5" s="9">
        <v>203.00024999999999</v>
      </c>
    </row>
    <row r="6" spans="1:24" ht="15" customHeight="1" x14ac:dyDescent="0.3">
      <c r="A6" s="1" t="s">
        <v>15</v>
      </c>
      <c r="B6" s="2" t="s">
        <v>55</v>
      </c>
      <c r="C6" s="3">
        <v>45773</v>
      </c>
      <c r="D6" s="4" t="s">
        <v>102</v>
      </c>
      <c r="E6" s="5">
        <v>191</v>
      </c>
      <c r="F6" s="22">
        <v>0</v>
      </c>
      <c r="G6" s="5">
        <v>193</v>
      </c>
      <c r="H6" s="22">
        <v>3</v>
      </c>
      <c r="I6" s="5">
        <v>193</v>
      </c>
      <c r="J6" s="22">
        <v>0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767</v>
      </c>
      <c r="S6" s="7">
        <v>191.75</v>
      </c>
      <c r="T6" s="41">
        <v>4</v>
      </c>
      <c r="U6" s="8">
        <v>2</v>
      </c>
      <c r="V6" s="9">
        <v>193.75</v>
      </c>
    </row>
    <row r="7" spans="1:24" x14ac:dyDescent="0.3">
      <c r="A7" s="1" t="s">
        <v>15</v>
      </c>
      <c r="B7" s="2" t="s">
        <v>55</v>
      </c>
      <c r="C7" s="3">
        <v>45791</v>
      </c>
      <c r="D7" s="4" t="s">
        <v>88</v>
      </c>
      <c r="E7" s="5">
        <v>196</v>
      </c>
      <c r="F7" s="22">
        <v>0</v>
      </c>
      <c r="G7" s="5">
        <v>197.001</v>
      </c>
      <c r="H7" s="22">
        <v>5</v>
      </c>
      <c r="I7" s="5">
        <v>198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591.00099999999998</v>
      </c>
      <c r="S7" s="7">
        <v>197.00033333333332</v>
      </c>
      <c r="T7" s="41">
        <v>7</v>
      </c>
      <c r="U7" s="8">
        <v>9</v>
      </c>
      <c r="V7" s="9">
        <v>206.00033333333332</v>
      </c>
    </row>
    <row r="8" spans="1:24" x14ac:dyDescent="0.3">
      <c r="A8" s="1" t="s">
        <v>15</v>
      </c>
      <c r="B8" s="2" t="s">
        <v>55</v>
      </c>
      <c r="C8" s="3">
        <v>45808</v>
      </c>
      <c r="D8" s="4" t="s">
        <v>56</v>
      </c>
      <c r="E8" s="84">
        <v>197</v>
      </c>
      <c r="F8" s="84">
        <v>0</v>
      </c>
      <c r="G8" s="84">
        <v>196</v>
      </c>
      <c r="H8" s="84">
        <v>0</v>
      </c>
      <c r="I8" s="84">
        <v>196</v>
      </c>
      <c r="J8" s="84">
        <v>3</v>
      </c>
      <c r="K8" s="24">
        <v>197</v>
      </c>
      <c r="L8" s="84">
        <v>5</v>
      </c>
      <c r="M8" s="5"/>
      <c r="N8" s="22"/>
      <c r="O8" s="5"/>
      <c r="P8" s="22"/>
      <c r="Q8" s="6">
        <v>4</v>
      </c>
      <c r="R8" s="6">
        <v>786</v>
      </c>
      <c r="S8" s="7">
        <v>196.5</v>
      </c>
      <c r="T8" s="41">
        <v>8</v>
      </c>
      <c r="U8" s="8">
        <v>6</v>
      </c>
      <c r="V8" s="9">
        <v>202.5</v>
      </c>
    </row>
    <row r="9" spans="1:24" x14ac:dyDescent="0.3">
      <c r="A9" s="1" t="s">
        <v>15</v>
      </c>
      <c r="B9" s="2" t="s">
        <v>55</v>
      </c>
      <c r="C9" s="3">
        <v>45819</v>
      </c>
      <c r="D9" s="4" t="s">
        <v>88</v>
      </c>
      <c r="E9" s="5">
        <v>198</v>
      </c>
      <c r="F9" s="22">
        <v>4</v>
      </c>
      <c r="G9" s="5">
        <v>198</v>
      </c>
      <c r="H9" s="22">
        <v>2</v>
      </c>
      <c r="I9" s="5">
        <v>197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593</v>
      </c>
      <c r="S9" s="7">
        <v>197.66666666666666</v>
      </c>
      <c r="T9" s="41">
        <v>8</v>
      </c>
      <c r="U9" s="8">
        <v>11</v>
      </c>
      <c r="V9" s="9">
        <v>208.66666666666666</v>
      </c>
    </row>
    <row r="10" spans="1:24" x14ac:dyDescent="0.3">
      <c r="A10" s="1" t="s">
        <v>15</v>
      </c>
      <c r="B10" s="2" t="s">
        <v>55</v>
      </c>
      <c r="C10" s="3">
        <v>45829</v>
      </c>
      <c r="D10" s="4" t="s">
        <v>56</v>
      </c>
      <c r="E10" s="5">
        <v>195</v>
      </c>
      <c r="F10" s="22">
        <v>5</v>
      </c>
      <c r="G10" s="5">
        <v>198</v>
      </c>
      <c r="H10" s="22">
        <v>4</v>
      </c>
      <c r="I10" s="5">
        <v>195</v>
      </c>
      <c r="J10" s="22">
        <v>1</v>
      </c>
      <c r="K10" s="5">
        <v>195</v>
      </c>
      <c r="L10" s="22">
        <v>4</v>
      </c>
      <c r="M10" s="5"/>
      <c r="N10" s="22"/>
      <c r="O10" s="5"/>
      <c r="P10" s="22"/>
      <c r="Q10" s="6">
        <v>4</v>
      </c>
      <c r="R10" s="6">
        <v>783</v>
      </c>
      <c r="S10" s="7">
        <v>195.75</v>
      </c>
      <c r="T10" s="41">
        <v>14</v>
      </c>
      <c r="U10" s="8">
        <v>7</v>
      </c>
      <c r="V10" s="9">
        <v>202.75</v>
      </c>
    </row>
    <row r="11" spans="1:24" x14ac:dyDescent="0.3">
      <c r="A11" s="1" t="s">
        <v>15</v>
      </c>
      <c r="B11" s="2" t="s">
        <v>55</v>
      </c>
      <c r="C11" s="3">
        <v>45847</v>
      </c>
      <c r="D11" s="4" t="s">
        <v>88</v>
      </c>
      <c r="E11" s="5">
        <v>196</v>
      </c>
      <c r="F11" s="22">
        <v>3</v>
      </c>
      <c r="G11" s="5">
        <v>195</v>
      </c>
      <c r="H11" s="22">
        <v>3</v>
      </c>
      <c r="I11" s="5">
        <v>197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588</v>
      </c>
      <c r="S11" s="7">
        <v>196</v>
      </c>
      <c r="T11" s="41">
        <v>8</v>
      </c>
      <c r="U11" s="8">
        <v>3</v>
      </c>
      <c r="V11" s="9">
        <v>199</v>
      </c>
    </row>
    <row r="12" spans="1:24" x14ac:dyDescent="0.3">
      <c r="A12" s="1" t="s">
        <v>15</v>
      </c>
      <c r="B12" s="2" t="s">
        <v>55</v>
      </c>
      <c r="C12" s="3">
        <v>45857</v>
      </c>
      <c r="D12" s="4" t="s">
        <v>56</v>
      </c>
      <c r="E12" s="5">
        <v>198.001</v>
      </c>
      <c r="F12" s="22">
        <v>3</v>
      </c>
      <c r="G12" s="5">
        <v>198.001</v>
      </c>
      <c r="H12" s="22">
        <v>2</v>
      </c>
      <c r="I12" s="5">
        <v>196</v>
      </c>
      <c r="J12" s="22">
        <v>2</v>
      </c>
      <c r="K12" s="5">
        <v>192</v>
      </c>
      <c r="L12" s="22">
        <v>3</v>
      </c>
      <c r="M12" s="5">
        <v>196</v>
      </c>
      <c r="N12" s="22">
        <v>4</v>
      </c>
      <c r="O12" s="5">
        <v>196</v>
      </c>
      <c r="P12" s="22">
        <v>2</v>
      </c>
      <c r="Q12" s="6">
        <v>6</v>
      </c>
      <c r="R12" s="6">
        <v>1176.002</v>
      </c>
      <c r="S12" s="7">
        <v>196.00033333333332</v>
      </c>
      <c r="T12" s="41">
        <v>16</v>
      </c>
      <c r="U12" s="8">
        <v>8</v>
      </c>
      <c r="V12" s="9">
        <v>204.00033333333332</v>
      </c>
    </row>
    <row r="13" spans="1:24" x14ac:dyDescent="0.3">
      <c r="A13" s="1" t="s">
        <v>15</v>
      </c>
      <c r="B13" s="2" t="s">
        <v>55</v>
      </c>
      <c r="C13" s="3">
        <v>45864</v>
      </c>
      <c r="D13" s="4" t="s">
        <v>56</v>
      </c>
      <c r="E13" s="5">
        <v>194</v>
      </c>
      <c r="F13" s="22">
        <v>2</v>
      </c>
      <c r="G13" s="5">
        <v>193</v>
      </c>
      <c r="H13" s="22">
        <v>4</v>
      </c>
      <c r="I13" s="5">
        <v>197.001</v>
      </c>
      <c r="J13" s="22">
        <v>4</v>
      </c>
      <c r="K13" s="5">
        <v>192</v>
      </c>
      <c r="L13" s="22">
        <v>3</v>
      </c>
      <c r="M13" s="5"/>
      <c r="N13" s="22"/>
      <c r="O13" s="5"/>
      <c r="P13" s="22"/>
      <c r="Q13" s="6">
        <v>4</v>
      </c>
      <c r="R13" s="6">
        <v>776.00099999999998</v>
      </c>
      <c r="S13" s="7">
        <v>194.00024999999999</v>
      </c>
      <c r="T13" s="41">
        <v>13</v>
      </c>
      <c r="U13" s="8">
        <v>4</v>
      </c>
      <c r="V13" s="9">
        <v>198.00024999999999</v>
      </c>
    </row>
    <row r="14" spans="1:24" x14ac:dyDescent="0.3">
      <c r="A14" s="1" t="s">
        <v>15</v>
      </c>
      <c r="B14" s="2" t="s">
        <v>55</v>
      </c>
      <c r="C14" s="3">
        <v>45878</v>
      </c>
      <c r="D14" s="4" t="s">
        <v>56</v>
      </c>
      <c r="E14" s="5">
        <v>199</v>
      </c>
      <c r="F14" s="22">
        <v>5</v>
      </c>
      <c r="G14" s="5">
        <v>199</v>
      </c>
      <c r="H14" s="22">
        <v>2</v>
      </c>
      <c r="I14" s="5">
        <v>198</v>
      </c>
      <c r="J14" s="22">
        <v>2</v>
      </c>
      <c r="K14" s="5">
        <v>195</v>
      </c>
      <c r="L14" s="22">
        <v>2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41">
        <v>11</v>
      </c>
      <c r="U14" s="8">
        <v>9</v>
      </c>
      <c r="V14" s="9">
        <v>206.75</v>
      </c>
    </row>
    <row r="15" spans="1:24" x14ac:dyDescent="0.3">
      <c r="A15" s="1" t="s">
        <v>15</v>
      </c>
      <c r="B15" s="2" t="s">
        <v>55</v>
      </c>
      <c r="C15" s="3">
        <v>45882</v>
      </c>
      <c r="D15" s="4" t="s">
        <v>88</v>
      </c>
      <c r="E15" s="5">
        <v>198</v>
      </c>
      <c r="F15" s="22">
        <v>3</v>
      </c>
      <c r="G15" s="81">
        <v>200</v>
      </c>
      <c r="H15" s="22">
        <v>5</v>
      </c>
      <c r="I15" s="5">
        <v>198</v>
      </c>
      <c r="J15" s="22">
        <v>5</v>
      </c>
      <c r="K15" s="5"/>
      <c r="L15" s="22"/>
      <c r="M15" s="5"/>
      <c r="N15" s="22"/>
      <c r="O15" s="5"/>
      <c r="P15" s="22"/>
      <c r="Q15" s="6">
        <v>3</v>
      </c>
      <c r="R15" s="6">
        <v>596</v>
      </c>
      <c r="S15" s="7">
        <v>198.66666666666666</v>
      </c>
      <c r="T15" s="41">
        <v>13</v>
      </c>
      <c r="U15" s="8">
        <v>11</v>
      </c>
      <c r="V15" s="9">
        <v>209.66666666666666</v>
      </c>
    </row>
    <row r="16" spans="1:24" x14ac:dyDescent="0.3">
      <c r="A16" s="1" t="s">
        <v>15</v>
      </c>
      <c r="B16" s="2" t="s">
        <v>55</v>
      </c>
      <c r="C16" s="3">
        <v>45885</v>
      </c>
      <c r="D16" s="4" t="s">
        <v>56</v>
      </c>
      <c r="E16" s="5">
        <v>198</v>
      </c>
      <c r="F16" s="22">
        <v>4</v>
      </c>
      <c r="G16" s="5">
        <v>196</v>
      </c>
      <c r="H16" s="22">
        <v>3</v>
      </c>
      <c r="I16" s="5">
        <v>197</v>
      </c>
      <c r="J16" s="22">
        <v>2</v>
      </c>
      <c r="K16" s="5">
        <v>195</v>
      </c>
      <c r="L16" s="22">
        <v>3</v>
      </c>
      <c r="M16" s="5"/>
      <c r="N16" s="22"/>
      <c r="O16" s="5"/>
      <c r="P16" s="22"/>
      <c r="Q16" s="6">
        <v>4</v>
      </c>
      <c r="R16" s="6">
        <v>786</v>
      </c>
      <c r="S16" s="7">
        <v>196.5</v>
      </c>
      <c r="T16" s="41">
        <v>12</v>
      </c>
      <c r="U16" s="8">
        <v>9</v>
      </c>
      <c r="V16" s="9">
        <v>207.5</v>
      </c>
    </row>
    <row r="17" spans="1:22" x14ac:dyDescent="0.3">
      <c r="A17" s="1" t="s">
        <v>15</v>
      </c>
      <c r="B17" s="2" t="s">
        <v>55</v>
      </c>
      <c r="C17" s="3">
        <v>45910</v>
      </c>
      <c r="D17" s="4" t="s">
        <v>88</v>
      </c>
      <c r="E17" s="5">
        <v>198</v>
      </c>
      <c r="F17" s="22">
        <v>3</v>
      </c>
      <c r="G17" s="5">
        <v>199</v>
      </c>
      <c r="H17" s="22">
        <v>0</v>
      </c>
      <c r="I17" s="5">
        <v>195</v>
      </c>
      <c r="J17" s="22">
        <v>4</v>
      </c>
      <c r="K17" s="5"/>
      <c r="L17" s="22"/>
      <c r="M17" s="5"/>
      <c r="N17" s="22"/>
      <c r="O17" s="5"/>
      <c r="P17" s="22"/>
      <c r="Q17" s="6">
        <v>3</v>
      </c>
      <c r="R17" s="6">
        <v>592</v>
      </c>
      <c r="S17" s="7">
        <v>197.33</v>
      </c>
      <c r="T17" s="41">
        <v>7</v>
      </c>
      <c r="U17" s="8">
        <v>11</v>
      </c>
      <c r="V17" s="9">
        <v>208.33</v>
      </c>
    </row>
    <row r="18" spans="1:22" x14ac:dyDescent="0.3">
      <c r="A18" s="1" t="s">
        <v>15</v>
      </c>
      <c r="B18" s="2" t="s">
        <v>55</v>
      </c>
      <c r="C18" s="3">
        <v>45920</v>
      </c>
      <c r="D18" s="4" t="s">
        <v>56</v>
      </c>
      <c r="E18" s="24">
        <v>197</v>
      </c>
      <c r="F18" s="84">
        <v>4</v>
      </c>
      <c r="G18" s="24">
        <v>195</v>
      </c>
      <c r="H18" s="84">
        <v>2</v>
      </c>
      <c r="I18" s="24">
        <v>197</v>
      </c>
      <c r="J18" s="84">
        <v>1</v>
      </c>
      <c r="K18" s="84">
        <v>176</v>
      </c>
      <c r="L18" s="84">
        <v>2</v>
      </c>
      <c r="M18" s="5"/>
      <c r="N18" s="22"/>
      <c r="O18" s="5"/>
      <c r="P18" s="22"/>
      <c r="Q18" s="6">
        <v>4</v>
      </c>
      <c r="R18" s="6">
        <v>765</v>
      </c>
      <c r="S18" s="7">
        <v>191.25</v>
      </c>
      <c r="T18" s="41">
        <v>9</v>
      </c>
      <c r="U18" s="8">
        <v>2</v>
      </c>
      <c r="V18" s="9">
        <v>193.25</v>
      </c>
    </row>
    <row r="19" spans="1:22" x14ac:dyDescent="0.3">
      <c r="A19" s="1" t="s">
        <v>201</v>
      </c>
      <c r="B19" s="2" t="s">
        <v>55</v>
      </c>
      <c r="C19" s="3">
        <v>45938</v>
      </c>
      <c r="D19" s="4" t="s">
        <v>88</v>
      </c>
      <c r="E19" s="5">
        <v>194</v>
      </c>
      <c r="F19" s="22">
        <v>1</v>
      </c>
      <c r="G19" s="5">
        <v>199</v>
      </c>
      <c r="H19" s="22">
        <v>2</v>
      </c>
      <c r="I19" s="5">
        <v>192</v>
      </c>
      <c r="J19" s="22">
        <v>4</v>
      </c>
      <c r="K19" s="5"/>
      <c r="L19" s="22"/>
      <c r="M19" s="5"/>
      <c r="N19" s="22"/>
      <c r="O19" s="5"/>
      <c r="P19" s="22"/>
      <c r="Q19" s="6">
        <v>3</v>
      </c>
      <c r="R19" s="6">
        <v>585</v>
      </c>
      <c r="S19" s="7">
        <v>195</v>
      </c>
      <c r="T19" s="41">
        <v>7</v>
      </c>
      <c r="U19" s="8">
        <v>7</v>
      </c>
      <c r="V19" s="9">
        <v>202</v>
      </c>
    </row>
    <row r="20" spans="1:22" x14ac:dyDescent="0.3">
      <c r="A20" s="1" t="s">
        <v>15</v>
      </c>
      <c r="B20" s="2" t="s">
        <v>55</v>
      </c>
      <c r="C20" s="3">
        <v>45948</v>
      </c>
      <c r="D20" s="4" t="s">
        <v>56</v>
      </c>
      <c r="E20" s="24">
        <v>197</v>
      </c>
      <c r="F20" s="84">
        <v>4</v>
      </c>
      <c r="G20" s="24">
        <v>193</v>
      </c>
      <c r="H20" s="84">
        <v>1</v>
      </c>
      <c r="I20" s="24">
        <v>199.001</v>
      </c>
      <c r="J20" s="84">
        <v>4</v>
      </c>
      <c r="K20" s="24">
        <v>192</v>
      </c>
      <c r="L20" s="84">
        <v>2</v>
      </c>
      <c r="M20" s="5"/>
      <c r="N20" s="22"/>
      <c r="O20" s="5"/>
      <c r="P20" s="22"/>
      <c r="Q20" s="6">
        <v>4</v>
      </c>
      <c r="R20" s="6">
        <v>781.00099999999998</v>
      </c>
      <c r="S20" s="7">
        <v>195.25024999999999</v>
      </c>
      <c r="T20" s="41">
        <v>11</v>
      </c>
      <c r="U20" s="8">
        <v>7</v>
      </c>
      <c r="V20" s="9">
        <v>202.25024999999999</v>
      </c>
    </row>
    <row r="22" spans="1:22" x14ac:dyDescent="0.3">
      <c r="Q22" s="37">
        <f>SUM(Q2:Q21)</f>
        <v>71</v>
      </c>
      <c r="R22" s="37">
        <f>SUM(R2:R21)</f>
        <v>13835.006000000001</v>
      </c>
      <c r="S22" s="38">
        <f>SUM(R22/Q22)</f>
        <v>194.85923943661973</v>
      </c>
      <c r="T22" s="37">
        <f>SUM(T2:T21)</f>
        <v>167</v>
      </c>
      <c r="U22" s="37">
        <f>SUM(U2:U21)</f>
        <v>128</v>
      </c>
      <c r="V22" s="39">
        <f>SUM(S22+U22)</f>
        <v>322.85923943661976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"/>
    <protectedRange sqref="D2" name="Range1_1"/>
    <protectedRange sqref="E2:P2" name="Range1_3_5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  <protectedRange algorithmName="SHA-512" hashValue="ON39YdpmFHfN9f47KpiRvqrKx0V9+erV1CNkpWzYhW/Qyc6aT8rEyCrvauWSYGZK2ia3o7vd3akF07acHAFpOA==" saltValue="yVW9XmDwTqEnmpSGai0KYg==" spinCount="100000" sqref="B17:C17" name="Range1_12_2"/>
    <protectedRange algorithmName="SHA-512" hashValue="ON39YdpmFHfN9f47KpiRvqrKx0V9+erV1CNkpWzYhW/Qyc6aT8rEyCrvauWSYGZK2ia3o7vd3akF07acHAFpOA==" saltValue="yVW9XmDwTqEnmpSGai0KYg==" spinCount="100000" sqref="D17" name="Range1_1_3_2"/>
    <protectedRange algorithmName="SHA-512" hashValue="ON39YdpmFHfN9f47KpiRvqrKx0V9+erV1CNkpWzYhW/Qyc6aT8rEyCrvauWSYGZK2ia3o7vd3akF07acHAFpOA==" saltValue="yVW9XmDwTqEnmpSGai0KYg==" spinCount="100000" sqref="T17 E17:P17" name="Range1_3_5_3_2"/>
    <protectedRange algorithmName="SHA-512" hashValue="ON39YdpmFHfN9f47KpiRvqrKx0V9+erV1CNkpWzYhW/Qyc6aT8rEyCrvauWSYGZK2ia3o7vd3akF07acHAFpOA==" saltValue="yVW9XmDwTqEnmpSGai0KYg==" spinCount="100000" sqref="B18:C18" name="Range1_12"/>
    <protectedRange algorithmName="SHA-512" hashValue="ON39YdpmFHfN9f47KpiRvqrKx0V9+erV1CNkpWzYhW/Qyc6aT8rEyCrvauWSYGZK2ia3o7vd3akF07acHAFpOA==" saltValue="yVW9XmDwTqEnmpSGai0KYg==" spinCount="100000" sqref="D18" name="Range1_1_3_1"/>
    <protectedRange algorithmName="SHA-512" hashValue="ON39YdpmFHfN9f47KpiRvqrKx0V9+erV1CNkpWzYhW/Qyc6aT8rEyCrvauWSYGZK2ia3o7vd3akF07acHAFpOA==" saltValue="yVW9XmDwTqEnmpSGai0KYg==" spinCount="100000" sqref="E18:P18 T18" name="Range1_3_5_3_1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3"/>
    <protectedRange algorithmName="SHA-512" hashValue="ON39YdpmFHfN9f47KpiRvqrKx0V9+erV1CNkpWzYhW/Qyc6aT8rEyCrvauWSYGZK2ia3o7vd3akF07acHAFpOA==" saltValue="yVW9XmDwTqEnmpSGai0KYg==" spinCount="100000" sqref="T19 E19:P19" name="Range1_3_5_3_3"/>
    <protectedRange algorithmName="SHA-512" hashValue="ON39YdpmFHfN9f47KpiRvqrKx0V9+erV1CNkpWzYhW/Qyc6aT8rEyCrvauWSYGZK2ia3o7vd3akF07acHAFpOA==" saltValue="yVW9XmDwTqEnmpSGai0KYg==" spinCount="100000" sqref="B20:C20" name="Range1_12_3"/>
    <protectedRange algorithmName="SHA-512" hashValue="ON39YdpmFHfN9f47KpiRvqrKx0V9+erV1CNkpWzYhW/Qyc6aT8rEyCrvauWSYGZK2ia3o7vd3akF07acHAFpOA==" saltValue="yVW9XmDwTqEnmpSGai0KYg==" spinCount="100000" sqref="D20" name="Range1_1_3_4"/>
    <protectedRange algorithmName="SHA-512" hashValue="ON39YdpmFHfN9f47KpiRvqrKx0V9+erV1CNkpWzYhW/Qyc6aT8rEyCrvauWSYGZK2ia3o7vd3akF07acHAFpOA==" saltValue="yVW9XmDwTqEnmpSGai0KYg==" spinCount="100000" sqref="T20 E20:P20" name="Range1_3_5_3_4"/>
  </protectedRanges>
  <conditionalFormatting sqref="E17">
    <cfRule type="top10" dxfId="816" priority="27" rank="1"/>
  </conditionalFormatting>
  <conditionalFormatting sqref="E17:P17">
    <cfRule type="cellIs" dxfId="815" priority="26" operator="greaterThanOrEqual">
      <formula>200</formula>
    </cfRule>
  </conditionalFormatting>
  <conditionalFormatting sqref="G17">
    <cfRule type="top10" dxfId="814" priority="28" rank="1"/>
  </conditionalFormatting>
  <conditionalFormatting sqref="I17">
    <cfRule type="top10" dxfId="813" priority="29" rank="1"/>
  </conditionalFormatting>
  <conditionalFormatting sqref="K17">
    <cfRule type="top10" dxfId="812" priority="30" rank="1"/>
  </conditionalFormatting>
  <conditionalFormatting sqref="M17">
    <cfRule type="top10" dxfId="811" priority="31" rank="1"/>
  </conditionalFormatting>
  <conditionalFormatting sqref="O17">
    <cfRule type="top10" dxfId="810" priority="32" rank="1"/>
  </conditionalFormatting>
  <conditionalFormatting sqref="M18:P18">
    <cfRule type="cellIs" dxfId="809" priority="17" operator="greaterThanOrEqual">
      <formula>200</formula>
    </cfRule>
  </conditionalFormatting>
  <conditionalFormatting sqref="E18">
    <cfRule type="cellIs" dxfId="808" priority="18" operator="greaterThanOrEqual">
      <formula>200</formula>
    </cfRule>
    <cfRule type="top10" dxfId="807" priority="19" rank="1"/>
  </conditionalFormatting>
  <conditionalFormatting sqref="G18">
    <cfRule type="cellIs" dxfId="806" priority="20" operator="greaterThanOrEqual">
      <formula>200</formula>
    </cfRule>
    <cfRule type="top10" dxfId="805" priority="21" rank="1"/>
  </conditionalFormatting>
  <conditionalFormatting sqref="I18">
    <cfRule type="cellIs" dxfId="804" priority="22" operator="greaterThanOrEqual">
      <formula>200</formula>
    </cfRule>
    <cfRule type="top10" dxfId="803" priority="23" rank="1"/>
  </conditionalFormatting>
  <conditionalFormatting sqref="M18">
    <cfRule type="top10" dxfId="802" priority="24" rank="1"/>
  </conditionalFormatting>
  <conditionalFormatting sqref="O18">
    <cfRule type="top10" dxfId="801" priority="25" rank="1"/>
  </conditionalFormatting>
  <conditionalFormatting sqref="E19">
    <cfRule type="top10" dxfId="800" priority="11" rank="1"/>
  </conditionalFormatting>
  <conditionalFormatting sqref="E19:P19">
    <cfRule type="cellIs" dxfId="799" priority="10" operator="greaterThanOrEqual">
      <formula>200</formula>
    </cfRule>
  </conditionalFormatting>
  <conditionalFormatting sqref="G19">
    <cfRule type="top10" dxfId="798" priority="12" rank="1"/>
  </conditionalFormatting>
  <conditionalFormatting sqref="I19">
    <cfRule type="top10" dxfId="797" priority="13" rank="1"/>
  </conditionalFormatting>
  <conditionalFormatting sqref="K19">
    <cfRule type="top10" dxfId="796" priority="14" rank="1"/>
  </conditionalFormatting>
  <conditionalFormatting sqref="M19">
    <cfRule type="top10" dxfId="795" priority="15" rank="1"/>
  </conditionalFormatting>
  <conditionalFormatting sqref="O19">
    <cfRule type="top10" dxfId="794" priority="16" rank="1"/>
  </conditionalFormatting>
  <conditionalFormatting sqref="M20:P20">
    <cfRule type="cellIs" dxfId="793" priority="1" operator="greaterThanOrEqual">
      <formula>200</formula>
    </cfRule>
  </conditionalFormatting>
  <conditionalFormatting sqref="E20">
    <cfRule type="cellIs" dxfId="792" priority="2" operator="greaterThanOrEqual">
      <formula>200</formula>
    </cfRule>
    <cfRule type="top10" dxfId="791" priority="3" rank="1"/>
  </conditionalFormatting>
  <conditionalFormatting sqref="G20">
    <cfRule type="cellIs" dxfId="790" priority="4" operator="greaterThanOrEqual">
      <formula>200</formula>
    </cfRule>
    <cfRule type="top10" dxfId="789" priority="5" rank="1"/>
  </conditionalFormatting>
  <conditionalFormatting sqref="I20">
    <cfRule type="cellIs" dxfId="788" priority="6" operator="greaterThanOrEqual">
      <formula>200</formula>
    </cfRule>
    <cfRule type="top10" dxfId="787" priority="7" rank="1"/>
  </conditionalFormatting>
  <conditionalFormatting sqref="M20">
    <cfRule type="top10" dxfId="786" priority="8" rank="1"/>
  </conditionalFormatting>
  <conditionalFormatting sqref="O20">
    <cfRule type="top10" dxfId="785" priority="9" rank="1"/>
  </conditionalFormatting>
  <hyperlinks>
    <hyperlink ref="X1" location="'Kentucky 2025'!A1" display="Return to Rankings" xr:uid="{6A4E30B1-3B39-4D04-958C-5DE4FC8FA3B8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12CB-C3C0-4395-930C-E5265C72BF87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3">
      <c r="A2" s="67" t="s">
        <v>11</v>
      </c>
      <c r="B2" s="2" t="s">
        <v>123</v>
      </c>
      <c r="C2" s="3">
        <v>45791</v>
      </c>
      <c r="D2" s="4" t="s">
        <v>88</v>
      </c>
      <c r="E2" s="5">
        <v>183</v>
      </c>
      <c r="F2" s="22">
        <v>0</v>
      </c>
      <c r="G2" s="24">
        <v>191</v>
      </c>
      <c r="H2" s="22">
        <v>0</v>
      </c>
      <c r="I2" s="5">
        <v>188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41">
        <v>5</v>
      </c>
      <c r="U2" s="8">
        <v>2</v>
      </c>
      <c r="V2" s="9">
        <v>189.33333333333334</v>
      </c>
    </row>
    <row r="3" spans="1:24" x14ac:dyDescent="0.3">
      <c r="A3" s="1" t="s">
        <v>11</v>
      </c>
      <c r="B3" s="2" t="s">
        <v>123</v>
      </c>
      <c r="C3" s="3">
        <v>45808</v>
      </c>
      <c r="D3" s="4" t="s">
        <v>56</v>
      </c>
      <c r="E3" s="24">
        <v>176</v>
      </c>
      <c r="F3" s="61">
        <v>0</v>
      </c>
      <c r="G3" s="24">
        <v>178</v>
      </c>
      <c r="H3" s="61">
        <v>1</v>
      </c>
      <c r="I3" s="61">
        <v>189</v>
      </c>
      <c r="J3" s="61">
        <v>1</v>
      </c>
      <c r="K3" s="24">
        <v>189</v>
      </c>
      <c r="L3" s="61">
        <v>0</v>
      </c>
      <c r="M3" s="42"/>
      <c r="N3" s="22"/>
      <c r="O3" s="5"/>
      <c r="P3" s="22"/>
      <c r="Q3" s="6">
        <v>4</v>
      </c>
      <c r="R3" s="6">
        <v>732</v>
      </c>
      <c r="S3" s="7">
        <v>183</v>
      </c>
      <c r="T3" s="41">
        <v>2</v>
      </c>
      <c r="U3" s="8">
        <v>2</v>
      </c>
      <c r="V3" s="9">
        <v>178</v>
      </c>
    </row>
    <row r="4" spans="1:24" x14ac:dyDescent="0.3">
      <c r="A4" s="1" t="s">
        <v>11</v>
      </c>
      <c r="B4" s="2" t="s">
        <v>123</v>
      </c>
      <c r="C4" s="3">
        <v>45829</v>
      </c>
      <c r="D4" s="4" t="s">
        <v>56</v>
      </c>
      <c r="E4" s="24">
        <v>191</v>
      </c>
      <c r="F4" s="22">
        <v>0</v>
      </c>
      <c r="G4" s="24">
        <v>181</v>
      </c>
      <c r="H4" s="22">
        <v>0</v>
      </c>
      <c r="I4" s="5">
        <v>160</v>
      </c>
      <c r="J4" s="22">
        <v>0</v>
      </c>
      <c r="K4" s="5">
        <v>178</v>
      </c>
      <c r="L4" s="22">
        <v>0</v>
      </c>
      <c r="M4" s="5"/>
      <c r="N4" s="22"/>
      <c r="O4" s="5"/>
      <c r="P4" s="22"/>
      <c r="Q4" s="6">
        <v>4</v>
      </c>
      <c r="R4" s="6">
        <v>710</v>
      </c>
      <c r="S4" s="7">
        <v>177.5</v>
      </c>
      <c r="T4" s="41">
        <v>0</v>
      </c>
      <c r="U4" s="8">
        <v>2</v>
      </c>
      <c r="V4" s="9">
        <v>179.5</v>
      </c>
    </row>
    <row r="6" spans="1:24" x14ac:dyDescent="0.3">
      <c r="Q6" s="37">
        <f>SUM(Q2:Q5)</f>
        <v>11</v>
      </c>
      <c r="R6" s="37">
        <f>SUM(R2:R5)</f>
        <v>2004</v>
      </c>
      <c r="S6" s="38">
        <f>SUM(R6/Q6)</f>
        <v>182.18181818181819</v>
      </c>
      <c r="T6" s="37">
        <f>SUM(T2:T5)</f>
        <v>7</v>
      </c>
      <c r="U6" s="37">
        <f>SUM(U2:U5)</f>
        <v>6</v>
      </c>
      <c r="V6" s="39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84873E2F-0B58-4ED5-BBF2-3385F3C8FE6B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6E30-3F43-4956-9DC9-708531973BB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129</v>
      </c>
      <c r="C2" s="3">
        <v>45805</v>
      </c>
      <c r="D2" s="4" t="s">
        <v>70</v>
      </c>
      <c r="E2" s="5">
        <v>188</v>
      </c>
      <c r="F2" s="22">
        <v>1</v>
      </c>
      <c r="G2" s="24">
        <v>183.001</v>
      </c>
      <c r="H2" s="22">
        <v>3</v>
      </c>
      <c r="I2" s="5">
        <v>185</v>
      </c>
      <c r="J2" s="22">
        <v>1</v>
      </c>
      <c r="K2" s="5">
        <v>188</v>
      </c>
      <c r="L2" s="22">
        <v>1</v>
      </c>
      <c r="M2" s="5"/>
      <c r="N2" s="22"/>
      <c r="O2" s="5"/>
      <c r="P2" s="22"/>
      <c r="Q2" s="6">
        <v>4</v>
      </c>
      <c r="R2" s="6">
        <v>744.00099999999998</v>
      </c>
      <c r="S2" s="7">
        <v>186.00024999999999</v>
      </c>
      <c r="T2" s="41">
        <v>6</v>
      </c>
      <c r="U2" s="8">
        <v>9</v>
      </c>
      <c r="V2" s="9">
        <v>195.00024999999999</v>
      </c>
    </row>
    <row r="4" spans="1:24" x14ac:dyDescent="0.3">
      <c r="Q4" s="37">
        <f>SUM(Q2:Q3)</f>
        <v>4</v>
      </c>
      <c r="R4" s="37">
        <f>SUM(R2:R3)</f>
        <v>744.00099999999998</v>
      </c>
      <c r="S4" s="38">
        <f>SUM(R4/Q4)</f>
        <v>186.00024999999999</v>
      </c>
      <c r="T4" s="37">
        <f>SUM(T2:T3)</f>
        <v>6</v>
      </c>
      <c r="U4" s="37">
        <f>SUM(U2:U3)</f>
        <v>9</v>
      </c>
      <c r="V4" s="3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38DA979A-6E79-4A3C-BC08-A822085AB29C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F6E2-27ED-44A6-A52D-A42EAE23D5EA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204</v>
      </c>
      <c r="C2" s="3">
        <v>45963</v>
      </c>
      <c r="D2" s="4" t="s">
        <v>70</v>
      </c>
      <c r="E2" s="24">
        <v>162</v>
      </c>
      <c r="F2" s="22">
        <v>0</v>
      </c>
      <c r="G2" s="24">
        <v>169</v>
      </c>
      <c r="H2" s="22">
        <v>0</v>
      </c>
      <c r="I2" s="5">
        <v>170</v>
      </c>
      <c r="J2" s="22">
        <v>0</v>
      </c>
      <c r="K2" s="42">
        <v>148</v>
      </c>
      <c r="L2" s="22">
        <v>0</v>
      </c>
      <c r="M2" s="42"/>
      <c r="N2" s="22"/>
      <c r="O2" s="5"/>
      <c r="P2" s="22"/>
      <c r="Q2" s="6">
        <v>4</v>
      </c>
      <c r="R2" s="6">
        <v>649</v>
      </c>
      <c r="S2" s="7">
        <v>162.25</v>
      </c>
      <c r="T2" s="41">
        <v>0</v>
      </c>
      <c r="U2" s="8">
        <v>2</v>
      </c>
      <c r="V2" s="9">
        <v>164.25</v>
      </c>
    </row>
    <row r="4" spans="1:24" x14ac:dyDescent="0.3">
      <c r="Q4" s="37">
        <f>SUM(Q2:Q3)</f>
        <v>4</v>
      </c>
      <c r="R4" s="37">
        <f>SUM(R2:R3)</f>
        <v>649</v>
      </c>
      <c r="S4" s="38">
        <f>SUM(R4/Q4)</f>
        <v>162.25</v>
      </c>
      <c r="T4" s="37">
        <f>SUM(T2:T3)</f>
        <v>0</v>
      </c>
      <c r="U4" s="37">
        <f>SUM(U2:U3)</f>
        <v>2</v>
      </c>
      <c r="V4" s="39">
        <f>SUM(S4+U4)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conditionalFormatting sqref="E2">
    <cfRule type="top10" dxfId="784" priority="7" rank="1"/>
  </conditionalFormatting>
  <conditionalFormatting sqref="G2">
    <cfRule type="top10" dxfId="783" priority="6" rank="1"/>
  </conditionalFormatting>
  <conditionalFormatting sqref="I2">
    <cfRule type="top10" dxfId="782" priority="5" rank="1"/>
  </conditionalFormatting>
  <conditionalFormatting sqref="K2">
    <cfRule type="top10" dxfId="781" priority="4" rank="1"/>
  </conditionalFormatting>
  <conditionalFormatting sqref="M2">
    <cfRule type="top10" dxfId="780" priority="3" rank="1"/>
  </conditionalFormatting>
  <conditionalFormatting sqref="O2">
    <cfRule type="top10" dxfId="779" priority="2" rank="1"/>
  </conditionalFormatting>
  <conditionalFormatting sqref="E2:P2">
    <cfRule type="cellIs" dxfId="778" priority="1" operator="greaterThanOrEqual">
      <formula>200</formula>
    </cfRule>
  </conditionalFormatting>
  <hyperlinks>
    <hyperlink ref="X1" location="'Kentucky 2025'!A1" display="Return to Rankings" xr:uid="{A5178813-E759-48A6-9A1D-5EB63C94847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2B11B6-BD44-45B8-9084-A4D2239667A5}">
          <x14:formula1>
            <xm:f>'[11-2-25-ABRA Wilmore KY Results.xlsm]DATA'!#REF!</xm:f>
          </x14:formula1>
          <xm:sqref>D2</xm:sqref>
        </x14:dataValidation>
        <x14:dataValidation type="list" allowBlank="1" showInputMessage="1" showErrorMessage="1" xr:uid="{1A42403A-613D-4C50-9174-C5E90FA4B715}">
          <x14:formula1>
            <xm:f>'[11-2-25-ABRA Wilmore KY Results.xlsm]DATA'!#REF!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E18B-40F9-4453-B185-A73DF8CC4EA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139</v>
      </c>
      <c r="C2" s="3">
        <v>45829</v>
      </c>
      <c r="D2" s="4" t="s">
        <v>56</v>
      </c>
      <c r="E2" s="5">
        <v>184</v>
      </c>
      <c r="F2" s="22">
        <v>1</v>
      </c>
      <c r="G2" s="24">
        <v>179</v>
      </c>
      <c r="H2" s="22">
        <v>0</v>
      </c>
      <c r="I2" s="5">
        <v>170</v>
      </c>
      <c r="J2" s="22">
        <v>0</v>
      </c>
      <c r="K2" s="5">
        <v>177</v>
      </c>
      <c r="L2" s="22">
        <v>0</v>
      </c>
      <c r="M2" s="5"/>
      <c r="N2" s="22"/>
      <c r="O2" s="5"/>
      <c r="P2" s="22"/>
      <c r="Q2" s="6">
        <v>4</v>
      </c>
      <c r="R2" s="6">
        <v>710</v>
      </c>
      <c r="S2" s="7">
        <v>177.5</v>
      </c>
      <c r="T2" s="41">
        <v>1</v>
      </c>
      <c r="U2" s="8">
        <v>2</v>
      </c>
      <c r="V2" s="9">
        <v>179.5</v>
      </c>
    </row>
    <row r="4" spans="1:24" x14ac:dyDescent="0.3">
      <c r="Q4" s="37">
        <f>SUM(Q2:Q3)</f>
        <v>4</v>
      </c>
      <c r="R4" s="37">
        <f>SUM(R2:R3)</f>
        <v>710</v>
      </c>
      <c r="S4" s="38">
        <f>SUM(R4/Q4)</f>
        <v>177.5</v>
      </c>
      <c r="T4" s="37">
        <f>SUM(T2:T3)</f>
        <v>1</v>
      </c>
      <c r="U4" s="37">
        <f>SUM(U2:U3)</f>
        <v>2</v>
      </c>
      <c r="V4" s="3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4BA23644-AAB1-493F-B184-A09A2141E975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978F-0898-4521-83DB-E0233A19915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35</v>
      </c>
      <c r="B2" s="2" t="s">
        <v>98</v>
      </c>
      <c r="C2" s="3">
        <v>45766</v>
      </c>
      <c r="D2" s="4" t="s">
        <v>56</v>
      </c>
      <c r="E2" s="24">
        <v>179</v>
      </c>
      <c r="F2" s="22">
        <v>1</v>
      </c>
      <c r="G2" s="24">
        <v>176</v>
      </c>
      <c r="H2" s="22">
        <v>1</v>
      </c>
      <c r="I2" s="5">
        <v>186.001</v>
      </c>
      <c r="J2" s="22">
        <v>1</v>
      </c>
      <c r="K2" s="42">
        <v>164</v>
      </c>
      <c r="L2" s="22">
        <v>0</v>
      </c>
      <c r="M2" s="42"/>
      <c r="N2" s="22"/>
      <c r="O2" s="5"/>
      <c r="P2" s="22"/>
      <c r="Q2" s="6">
        <v>4</v>
      </c>
      <c r="R2" s="6">
        <v>705.00099999999998</v>
      </c>
      <c r="S2" s="7">
        <v>176.25024999999999</v>
      </c>
      <c r="T2" s="41">
        <v>3</v>
      </c>
      <c r="U2" s="8">
        <v>5</v>
      </c>
      <c r="V2" s="9">
        <v>181.25024999999999</v>
      </c>
    </row>
    <row r="4" spans="1:24" x14ac:dyDescent="0.3">
      <c r="Q4" s="37">
        <f>SUM(Q2:Q3)</f>
        <v>4</v>
      </c>
      <c r="R4" s="37">
        <f>SUM(R2:R3)</f>
        <v>705.00099999999998</v>
      </c>
      <c r="S4" s="38">
        <f>SUM(R4/Q4)</f>
        <v>176.25024999999999</v>
      </c>
      <c r="T4" s="37">
        <f>SUM(T2:T3)</f>
        <v>3</v>
      </c>
      <c r="U4" s="37">
        <f>SUM(U2:U3)</f>
        <v>5</v>
      </c>
      <c r="V4" s="39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97EB96F7-6C98-4C4D-B722-93FB89C4CB71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1DF6-0FA1-47D1-BD24-B4FEA4D4B444}">
  <dimension ref="A1:X27"/>
  <sheetViews>
    <sheetView workbookViewId="0">
      <selection activeCell="A17" sqref="A17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72</v>
      </c>
      <c r="C2" s="3">
        <v>45745</v>
      </c>
      <c r="D2" s="4" t="s">
        <v>56</v>
      </c>
      <c r="E2" s="5">
        <v>198.001</v>
      </c>
      <c r="F2" s="22">
        <v>5</v>
      </c>
      <c r="G2" s="5">
        <v>197</v>
      </c>
      <c r="H2" s="22">
        <v>4</v>
      </c>
      <c r="I2" s="5">
        <v>197</v>
      </c>
      <c r="J2" s="22">
        <v>2</v>
      </c>
      <c r="K2" s="5">
        <v>195</v>
      </c>
      <c r="L2" s="22">
        <v>4</v>
      </c>
      <c r="M2" s="5"/>
      <c r="N2" s="22"/>
      <c r="O2" s="5"/>
      <c r="P2" s="22"/>
      <c r="Q2" s="6">
        <v>4</v>
      </c>
      <c r="R2" s="6">
        <v>786</v>
      </c>
      <c r="S2" s="7">
        <v>196.5</v>
      </c>
      <c r="T2" s="41">
        <v>11</v>
      </c>
      <c r="U2" s="8">
        <v>11</v>
      </c>
      <c r="V2" s="9">
        <v>207.5</v>
      </c>
    </row>
    <row r="3" spans="1:24" x14ac:dyDescent="0.3">
      <c r="A3" s="1" t="s">
        <v>15</v>
      </c>
      <c r="B3" s="2" t="s">
        <v>72</v>
      </c>
      <c r="C3" s="3">
        <v>45766</v>
      </c>
      <c r="D3" s="4" t="s">
        <v>56</v>
      </c>
      <c r="E3" s="5">
        <v>190</v>
      </c>
      <c r="F3" s="22">
        <v>1</v>
      </c>
      <c r="G3" s="5">
        <v>196</v>
      </c>
      <c r="H3" s="22">
        <v>1</v>
      </c>
      <c r="I3" s="5">
        <v>194</v>
      </c>
      <c r="J3" s="22">
        <v>3</v>
      </c>
      <c r="K3" s="5">
        <v>190</v>
      </c>
      <c r="L3" s="22">
        <v>0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1">
        <v>5</v>
      </c>
      <c r="U3" s="8">
        <v>2</v>
      </c>
      <c r="V3" s="9">
        <v>194.5</v>
      </c>
    </row>
    <row r="4" spans="1:24" x14ac:dyDescent="0.3">
      <c r="A4" s="1" t="s">
        <v>15</v>
      </c>
      <c r="B4" s="2" t="s">
        <v>72</v>
      </c>
      <c r="C4" s="3">
        <v>45784</v>
      </c>
      <c r="D4" s="4" t="s">
        <v>40</v>
      </c>
      <c r="E4" s="5">
        <v>196</v>
      </c>
      <c r="F4" s="22">
        <v>2</v>
      </c>
      <c r="G4" s="5">
        <v>198</v>
      </c>
      <c r="H4" s="22">
        <v>1</v>
      </c>
      <c r="I4" s="5">
        <v>199.001</v>
      </c>
      <c r="J4" s="22">
        <v>5</v>
      </c>
      <c r="K4" s="5">
        <v>193</v>
      </c>
      <c r="L4" s="22">
        <v>1</v>
      </c>
      <c r="M4" s="5"/>
      <c r="N4" s="22"/>
      <c r="O4" s="5"/>
      <c r="P4" s="22"/>
      <c r="Q4" s="6">
        <v>4</v>
      </c>
      <c r="R4" s="6">
        <v>786.00099999999998</v>
      </c>
      <c r="S4" s="7">
        <v>196.50024999999999</v>
      </c>
      <c r="T4" s="41">
        <v>9</v>
      </c>
      <c r="U4" s="8">
        <v>4</v>
      </c>
      <c r="V4" s="9">
        <v>200.50024999999999</v>
      </c>
    </row>
    <row r="5" spans="1:24" x14ac:dyDescent="0.3">
      <c r="A5" s="1" t="s">
        <v>15</v>
      </c>
      <c r="B5" s="2" t="s">
        <v>72</v>
      </c>
      <c r="C5" s="3">
        <v>45857</v>
      </c>
      <c r="D5" s="4" t="s">
        <v>56</v>
      </c>
      <c r="E5" s="5">
        <v>195</v>
      </c>
      <c r="F5" s="22">
        <v>2</v>
      </c>
      <c r="G5" s="5">
        <v>198</v>
      </c>
      <c r="H5" s="22">
        <v>4</v>
      </c>
      <c r="I5" s="5">
        <v>196</v>
      </c>
      <c r="J5" s="22">
        <v>7</v>
      </c>
      <c r="K5" s="5">
        <v>198</v>
      </c>
      <c r="L5" s="22">
        <v>2</v>
      </c>
      <c r="M5" s="5">
        <v>186</v>
      </c>
      <c r="N5" s="22">
        <v>3</v>
      </c>
      <c r="O5" s="5">
        <v>177</v>
      </c>
      <c r="P5" s="22">
        <v>1</v>
      </c>
      <c r="Q5" s="6">
        <v>6</v>
      </c>
      <c r="R5" s="6">
        <v>1150</v>
      </c>
      <c r="S5" s="7">
        <v>191.66666666666666</v>
      </c>
      <c r="T5" s="41">
        <v>19</v>
      </c>
      <c r="U5" s="8">
        <v>4</v>
      </c>
      <c r="V5" s="9">
        <v>195.66666666666666</v>
      </c>
    </row>
    <row r="6" spans="1:24" x14ac:dyDescent="0.3">
      <c r="A6" s="1" t="s">
        <v>15</v>
      </c>
      <c r="B6" s="2" t="s">
        <v>72</v>
      </c>
      <c r="C6" s="3">
        <v>45864</v>
      </c>
      <c r="D6" s="4" t="s">
        <v>56</v>
      </c>
      <c r="E6" s="5">
        <v>198</v>
      </c>
      <c r="F6" s="22">
        <v>6</v>
      </c>
      <c r="G6" s="5">
        <v>199.001</v>
      </c>
      <c r="H6" s="22">
        <v>5</v>
      </c>
      <c r="I6" s="5">
        <v>194</v>
      </c>
      <c r="J6" s="22">
        <v>2</v>
      </c>
      <c r="K6" s="5">
        <v>195</v>
      </c>
      <c r="L6" s="22">
        <v>3</v>
      </c>
      <c r="M6" s="5"/>
      <c r="N6" s="22"/>
      <c r="O6" s="5"/>
      <c r="P6" s="22"/>
      <c r="Q6" s="6">
        <v>4</v>
      </c>
      <c r="R6" s="6">
        <v>786.00099999999998</v>
      </c>
      <c r="S6" s="7">
        <v>196.50024999999999</v>
      </c>
      <c r="T6" s="41">
        <v>16</v>
      </c>
      <c r="U6" s="8">
        <v>8</v>
      </c>
      <c r="V6" s="9">
        <v>204.50024999999999</v>
      </c>
    </row>
    <row r="7" spans="1:24" x14ac:dyDescent="0.3">
      <c r="A7" s="1" t="s">
        <v>15</v>
      </c>
      <c r="B7" s="2" t="s">
        <v>72</v>
      </c>
      <c r="C7" s="3">
        <v>45868</v>
      </c>
      <c r="D7" s="4" t="s">
        <v>40</v>
      </c>
      <c r="E7" s="5">
        <v>196</v>
      </c>
      <c r="F7" s="22">
        <v>2</v>
      </c>
      <c r="G7" s="5">
        <v>197</v>
      </c>
      <c r="H7" s="22">
        <v>4</v>
      </c>
      <c r="I7" s="81">
        <v>200.001</v>
      </c>
      <c r="J7" s="22">
        <v>5</v>
      </c>
      <c r="K7" s="5">
        <v>196</v>
      </c>
      <c r="L7" s="22">
        <v>4</v>
      </c>
      <c r="M7" s="5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41">
        <v>15</v>
      </c>
      <c r="U7" s="8">
        <v>4</v>
      </c>
      <c r="V7" s="9">
        <v>201.25024999999999</v>
      </c>
    </row>
    <row r="8" spans="1:24" x14ac:dyDescent="0.3">
      <c r="A8" s="1" t="s">
        <v>15</v>
      </c>
      <c r="B8" s="2" t="s">
        <v>72</v>
      </c>
      <c r="C8" s="3">
        <v>45875</v>
      </c>
      <c r="D8" s="4" t="s">
        <v>40</v>
      </c>
      <c r="E8" s="5">
        <v>199</v>
      </c>
      <c r="F8" s="22">
        <v>4</v>
      </c>
      <c r="G8" s="5">
        <v>198</v>
      </c>
      <c r="H8" s="22">
        <v>4</v>
      </c>
      <c r="I8" s="5">
        <v>197</v>
      </c>
      <c r="J8" s="22">
        <v>3</v>
      </c>
      <c r="K8" s="5">
        <v>197</v>
      </c>
      <c r="L8" s="22"/>
      <c r="M8" s="5"/>
      <c r="N8" s="22"/>
      <c r="O8" s="5"/>
      <c r="P8" s="22"/>
      <c r="Q8" s="6">
        <v>4</v>
      </c>
      <c r="R8" s="6">
        <v>791</v>
      </c>
      <c r="S8" s="7">
        <v>197.75</v>
      </c>
      <c r="T8" s="41">
        <v>11</v>
      </c>
      <c r="U8" s="8">
        <v>2</v>
      </c>
      <c r="V8" s="9">
        <v>199.75</v>
      </c>
    </row>
    <row r="9" spans="1:24" x14ac:dyDescent="0.3">
      <c r="A9" s="1" t="s">
        <v>15</v>
      </c>
      <c r="B9" s="2" t="s">
        <v>72</v>
      </c>
      <c r="C9" s="3">
        <v>45879</v>
      </c>
      <c r="D9" s="4" t="s">
        <v>40</v>
      </c>
      <c r="E9" s="5">
        <v>199.001</v>
      </c>
      <c r="F9" s="22">
        <v>5</v>
      </c>
      <c r="G9" s="81">
        <v>200</v>
      </c>
      <c r="H9" s="22">
        <v>4</v>
      </c>
      <c r="I9" s="5">
        <v>195</v>
      </c>
      <c r="J9" s="22">
        <v>3</v>
      </c>
      <c r="K9" s="81">
        <v>200</v>
      </c>
      <c r="L9" s="22">
        <v>3</v>
      </c>
      <c r="M9" s="81">
        <v>200</v>
      </c>
      <c r="N9" s="22">
        <v>6</v>
      </c>
      <c r="O9" s="5">
        <v>198</v>
      </c>
      <c r="P9" s="22">
        <v>2</v>
      </c>
      <c r="Q9" s="6">
        <v>6</v>
      </c>
      <c r="R9" s="6">
        <v>1192.001</v>
      </c>
      <c r="S9" s="7">
        <v>198.66683333333333</v>
      </c>
      <c r="T9" s="41">
        <v>23</v>
      </c>
      <c r="U9" s="8">
        <v>16</v>
      </c>
      <c r="V9" s="9">
        <v>214.66683333333333</v>
      </c>
    </row>
    <row r="10" spans="1:24" x14ac:dyDescent="0.3">
      <c r="A10" s="1" t="s">
        <v>15</v>
      </c>
      <c r="B10" s="2" t="s">
        <v>72</v>
      </c>
      <c r="C10" s="3">
        <v>45907</v>
      </c>
      <c r="D10" s="4" t="s">
        <v>40</v>
      </c>
      <c r="E10" s="5">
        <v>198</v>
      </c>
      <c r="F10" s="22">
        <v>2</v>
      </c>
      <c r="G10" s="5">
        <v>194</v>
      </c>
      <c r="H10" s="22">
        <v>2</v>
      </c>
      <c r="I10" s="5">
        <v>199</v>
      </c>
      <c r="J10" s="22">
        <v>2</v>
      </c>
      <c r="K10" s="5">
        <v>199</v>
      </c>
      <c r="L10" s="22">
        <v>1</v>
      </c>
      <c r="M10" s="5">
        <v>195</v>
      </c>
      <c r="N10" s="22">
        <v>2</v>
      </c>
      <c r="O10" s="5">
        <v>199</v>
      </c>
      <c r="P10" s="22">
        <v>3</v>
      </c>
      <c r="Q10" s="6">
        <v>6</v>
      </c>
      <c r="R10" s="6">
        <v>1184</v>
      </c>
      <c r="S10" s="7">
        <v>197.33333333333334</v>
      </c>
      <c r="T10" s="41">
        <v>12</v>
      </c>
      <c r="U10" s="8">
        <v>6</v>
      </c>
      <c r="V10" s="9">
        <v>203.33333333333334</v>
      </c>
    </row>
    <row r="12" spans="1:24" x14ac:dyDescent="0.3">
      <c r="Q12" s="37">
        <f>SUM(Q2:Q11)</f>
        <v>42</v>
      </c>
      <c r="R12" s="37">
        <f>SUM(R2:R11)</f>
        <v>8234.0040000000008</v>
      </c>
      <c r="S12" s="38">
        <f>SUM(R12/Q12)</f>
        <v>196.04771428571431</v>
      </c>
      <c r="T12" s="37">
        <f>SUM(T2:T11)</f>
        <v>121</v>
      </c>
      <c r="U12" s="37">
        <f>SUM(U2:U11)</f>
        <v>57</v>
      </c>
      <c r="V12" s="39">
        <f>SUM(S12+U12)</f>
        <v>253.04771428571431</v>
      </c>
    </row>
    <row r="15" spans="1:24" x14ac:dyDescent="0.3">
      <c r="A15" s="25" t="s">
        <v>1</v>
      </c>
      <c r="B15" s="26" t="s">
        <v>2</v>
      </c>
      <c r="C15" s="27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3">
      <c r="A16" s="1" t="s">
        <v>11</v>
      </c>
      <c r="B16" s="2" t="s">
        <v>72</v>
      </c>
      <c r="C16" s="3">
        <v>45879</v>
      </c>
      <c r="D16" s="4" t="s">
        <v>40</v>
      </c>
      <c r="E16" s="24">
        <v>199</v>
      </c>
      <c r="F16" s="22">
        <v>4</v>
      </c>
      <c r="G16" s="24">
        <v>198</v>
      </c>
      <c r="H16" s="22">
        <v>5</v>
      </c>
      <c r="I16" s="5">
        <v>195</v>
      </c>
      <c r="J16" s="22">
        <v>1</v>
      </c>
      <c r="K16" s="42">
        <v>196</v>
      </c>
      <c r="L16" s="22">
        <v>5</v>
      </c>
      <c r="M16" s="42">
        <v>192</v>
      </c>
      <c r="N16" s="22">
        <v>2</v>
      </c>
      <c r="O16" s="5">
        <v>197</v>
      </c>
      <c r="P16" s="22">
        <v>3</v>
      </c>
      <c r="Q16" s="6">
        <v>6</v>
      </c>
      <c r="R16" s="6">
        <v>1177</v>
      </c>
      <c r="S16" s="7">
        <v>196.16666666666666</v>
      </c>
      <c r="T16" s="41">
        <v>20</v>
      </c>
      <c r="U16" s="8">
        <v>12</v>
      </c>
      <c r="V16" s="9">
        <v>208.16666666666666</v>
      </c>
    </row>
    <row r="17" spans="1:22" x14ac:dyDescent="0.3">
      <c r="A17" s="1" t="s">
        <v>11</v>
      </c>
      <c r="B17" s="2" t="s">
        <v>72</v>
      </c>
      <c r="C17" s="3">
        <v>45907</v>
      </c>
      <c r="D17" s="4" t="s">
        <v>40</v>
      </c>
      <c r="E17" s="24">
        <v>199</v>
      </c>
      <c r="F17" s="22">
        <v>5</v>
      </c>
      <c r="G17" s="24">
        <v>200</v>
      </c>
      <c r="H17" s="22">
        <v>7</v>
      </c>
      <c r="I17" s="5">
        <v>196</v>
      </c>
      <c r="J17" s="22">
        <v>4</v>
      </c>
      <c r="K17" s="42">
        <v>199</v>
      </c>
      <c r="L17" s="22">
        <v>1</v>
      </c>
      <c r="M17" s="42">
        <v>193</v>
      </c>
      <c r="N17" s="22">
        <v>4</v>
      </c>
      <c r="O17" s="5">
        <v>198</v>
      </c>
      <c r="P17" s="22">
        <v>4</v>
      </c>
      <c r="Q17" s="6">
        <v>6</v>
      </c>
      <c r="R17" s="6">
        <v>1185</v>
      </c>
      <c r="S17" s="7">
        <v>197.5</v>
      </c>
      <c r="T17" s="41">
        <v>25</v>
      </c>
      <c r="U17" s="8">
        <v>26</v>
      </c>
      <c r="V17" s="9">
        <v>223.5</v>
      </c>
    </row>
    <row r="18" spans="1:22" x14ac:dyDescent="0.3">
      <c r="A18" s="1" t="s">
        <v>11</v>
      </c>
      <c r="B18" s="2" t="s">
        <v>72</v>
      </c>
      <c r="C18" s="3">
        <v>45920</v>
      </c>
      <c r="D18" s="4" t="s">
        <v>56</v>
      </c>
      <c r="E18" s="24">
        <v>196</v>
      </c>
      <c r="F18" s="61">
        <v>3</v>
      </c>
      <c r="G18" s="24">
        <v>196</v>
      </c>
      <c r="H18" s="61">
        <v>2</v>
      </c>
      <c r="I18" s="61">
        <v>198</v>
      </c>
      <c r="J18" s="61">
        <v>3</v>
      </c>
      <c r="K18" s="24">
        <v>198</v>
      </c>
      <c r="L18" s="61">
        <v>2</v>
      </c>
      <c r="M18" s="42"/>
      <c r="N18" s="22"/>
      <c r="O18" s="5"/>
      <c r="P18" s="22"/>
      <c r="Q18" s="6">
        <v>4</v>
      </c>
      <c r="R18" s="6">
        <v>788</v>
      </c>
      <c r="S18" s="7">
        <v>197</v>
      </c>
      <c r="T18" s="41">
        <v>10</v>
      </c>
      <c r="U18" s="8">
        <v>11</v>
      </c>
      <c r="V18" s="9">
        <v>208</v>
      </c>
    </row>
    <row r="20" spans="1:22" x14ac:dyDescent="0.3">
      <c r="Q20" s="37">
        <f>SUM(Q16:Q19)</f>
        <v>16</v>
      </c>
      <c r="R20" s="37">
        <f>SUM(R16:R19)</f>
        <v>3150</v>
      </c>
      <c r="S20" s="38">
        <f>SUM(R20/Q20)</f>
        <v>196.875</v>
      </c>
      <c r="T20" s="37">
        <f>SUM(T16:T19)</f>
        <v>55</v>
      </c>
      <c r="U20" s="37">
        <f>SUM(U16:U19)</f>
        <v>49</v>
      </c>
      <c r="V20" s="39">
        <f>SUM(S20+U20)</f>
        <v>245.875</v>
      </c>
    </row>
    <row r="24" spans="1:22" x14ac:dyDescent="0.3">
      <c r="A24" s="25" t="s">
        <v>1</v>
      </c>
      <c r="B24" s="26" t="s">
        <v>2</v>
      </c>
      <c r="C24" s="27" t="s">
        <v>3</v>
      </c>
      <c r="D24" s="28" t="s">
        <v>4</v>
      </c>
      <c r="E24" s="29" t="s">
        <v>21</v>
      </c>
      <c r="F24" s="29" t="s">
        <v>22</v>
      </c>
      <c r="G24" s="29" t="s">
        <v>23</v>
      </c>
      <c r="H24" s="29" t="s">
        <v>22</v>
      </c>
      <c r="I24" s="29" t="s">
        <v>24</v>
      </c>
      <c r="J24" s="29" t="s">
        <v>22</v>
      </c>
      <c r="K24" s="29" t="s">
        <v>25</v>
      </c>
      <c r="L24" s="29" t="s">
        <v>22</v>
      </c>
      <c r="M24" s="29" t="s">
        <v>26</v>
      </c>
      <c r="N24" s="29" t="s">
        <v>22</v>
      </c>
      <c r="O24" s="29" t="s">
        <v>27</v>
      </c>
      <c r="P24" s="29" t="s">
        <v>22</v>
      </c>
      <c r="Q24" s="30" t="s">
        <v>28</v>
      </c>
      <c r="R24" s="31" t="s">
        <v>29</v>
      </c>
      <c r="S24" s="32" t="s">
        <v>5</v>
      </c>
      <c r="T24" s="32" t="s">
        <v>30</v>
      </c>
      <c r="U24" s="31" t="s">
        <v>6</v>
      </c>
      <c r="V24" s="32" t="s">
        <v>31</v>
      </c>
    </row>
    <row r="25" spans="1:22" x14ac:dyDescent="0.3">
      <c r="A25" s="1" t="s">
        <v>37</v>
      </c>
      <c r="B25" s="2" t="s">
        <v>72</v>
      </c>
      <c r="C25" s="3">
        <v>45907</v>
      </c>
      <c r="D25" s="4" t="s">
        <v>40</v>
      </c>
      <c r="E25" s="5">
        <v>197</v>
      </c>
      <c r="F25" s="22">
        <v>5</v>
      </c>
      <c r="G25" s="5">
        <v>197</v>
      </c>
      <c r="H25" s="22">
        <v>3</v>
      </c>
      <c r="I25" s="5">
        <v>194</v>
      </c>
      <c r="J25" s="22">
        <v>2</v>
      </c>
      <c r="K25" s="5">
        <v>196</v>
      </c>
      <c r="L25" s="22">
        <v>3</v>
      </c>
      <c r="M25" s="5">
        <v>199</v>
      </c>
      <c r="N25" s="22">
        <v>5</v>
      </c>
      <c r="O25" s="5">
        <v>196</v>
      </c>
      <c r="P25" s="22">
        <v>6</v>
      </c>
      <c r="Q25" s="6">
        <v>6</v>
      </c>
      <c r="R25" s="6">
        <v>1179</v>
      </c>
      <c r="S25" s="7">
        <v>196.5</v>
      </c>
      <c r="T25" s="41">
        <v>24</v>
      </c>
      <c r="U25" s="8">
        <v>26</v>
      </c>
      <c r="V25" s="9">
        <v>222.5</v>
      </c>
    </row>
    <row r="27" spans="1:22" x14ac:dyDescent="0.3">
      <c r="Q27" s="37">
        <f>SUM(Q25:Q26)</f>
        <v>6</v>
      </c>
      <c r="R27" s="37">
        <f>SUM(R25:R26)</f>
        <v>1179</v>
      </c>
      <c r="S27" s="38">
        <f>SUM(R27/Q27)</f>
        <v>196.5</v>
      </c>
      <c r="T27" s="37">
        <f>SUM(T25:T26)</f>
        <v>24</v>
      </c>
      <c r="U27" s="37">
        <f>SUM(U25:U26)</f>
        <v>26</v>
      </c>
      <c r="V27" s="39">
        <f>SUM(S27+U27)</f>
        <v>222.5</v>
      </c>
    </row>
  </sheetData>
  <protectedRanges>
    <protectedRange algorithmName="SHA-512" hashValue="ON39YdpmFHfN9f47KpiRvqrKx0V9+erV1CNkpWzYhW/Qyc6aT8rEyCrvauWSYGZK2ia3o7vd3akF07acHAFpOA==" saltValue="yVW9XmDwTqEnmpSGai0KYg==" spinCount="100000" sqref="B1 B15 B24" name="Range1_2_1_1"/>
    <protectedRange sqref="B8:C8" name="Range1_25"/>
    <protectedRange sqref="D8" name="Range1_1_26"/>
    <protectedRange sqref="E8:P8 T8" name="Range1_3_5_24"/>
    <protectedRange sqref="B25:C25" name="Range1_11_1"/>
    <protectedRange sqref="D25" name="Range1_1_12_2"/>
    <protectedRange sqref="T25" name="Range1_3_5_7_2"/>
    <protectedRange sqref="B17:C17" name="Range1_9_2"/>
    <protectedRange sqref="D17" name="Range1_1_6_1"/>
    <protectedRange sqref="T17" name="Range1_3_5_5_1"/>
    <protectedRange sqref="B10:C10" name="Range1_3_2"/>
    <protectedRange sqref="D10" name="Range1_1_4_2"/>
    <protectedRange sqref="E10:P10 T10" name="Range1_3_5_4_2"/>
    <protectedRange algorithmName="SHA-512" hashValue="ON39YdpmFHfN9f47KpiRvqrKx0V9+erV1CNkpWzYhW/Qyc6aT8rEyCrvauWSYGZK2ia3o7vd3akF07acHAFpOA==" saltValue="yVW9XmDwTqEnmpSGai0KYg==" spinCount="100000" sqref="B18:C18" name="Range1_13"/>
    <protectedRange algorithmName="SHA-512" hashValue="ON39YdpmFHfN9f47KpiRvqrKx0V9+erV1CNkpWzYhW/Qyc6aT8rEyCrvauWSYGZK2ia3o7vd3akF07acHAFpOA==" saltValue="yVW9XmDwTqEnmpSGai0KYg==" spinCount="100000" sqref="D18" name="Range1_1_4"/>
    <protectedRange algorithmName="SHA-512" hashValue="ON39YdpmFHfN9f47KpiRvqrKx0V9+erV1CNkpWzYhW/Qyc6aT8rEyCrvauWSYGZK2ia3o7vd3akF07acHAFpOA==" saltValue="yVW9XmDwTqEnmpSGai0KYg==" spinCount="100000" sqref="T18" name="Range1_3_5_4"/>
  </protectedRanges>
  <conditionalFormatting sqref="L8:P8">
    <cfRule type="cellIs" dxfId="777" priority="34" operator="greaterThanOrEqual">
      <formula>200</formula>
    </cfRule>
  </conditionalFormatting>
  <conditionalFormatting sqref="M8">
    <cfRule type="top10" dxfId="776" priority="33" rank="1"/>
  </conditionalFormatting>
  <conditionalFormatting sqref="O8">
    <cfRule type="top10" dxfId="775" priority="32" rank="1"/>
  </conditionalFormatting>
  <conditionalFormatting sqref="G25">
    <cfRule type="top10" dxfId="774" priority="28" rank="1"/>
  </conditionalFormatting>
  <conditionalFormatting sqref="I25">
    <cfRule type="top10" dxfId="773" priority="27" rank="1"/>
  </conditionalFormatting>
  <conditionalFormatting sqref="E25">
    <cfRule type="top10" dxfId="772" priority="26" rank="1"/>
  </conditionalFormatting>
  <conditionalFormatting sqref="M25">
    <cfRule type="top10" dxfId="771" priority="25" rank="1"/>
  </conditionalFormatting>
  <conditionalFormatting sqref="O25">
    <cfRule type="top10" dxfId="770" priority="24" rank="1"/>
  </conditionalFormatting>
  <conditionalFormatting sqref="E25:O25">
    <cfRule type="cellIs" dxfId="769" priority="23" operator="greaterThanOrEqual">
      <formula>200</formula>
    </cfRule>
  </conditionalFormatting>
  <conditionalFormatting sqref="K25">
    <cfRule type="top10" dxfId="768" priority="22" rank="1"/>
  </conditionalFormatting>
  <conditionalFormatting sqref="E17">
    <cfRule type="top10" dxfId="767" priority="21" rank="1"/>
  </conditionalFormatting>
  <conditionalFormatting sqref="G17">
    <cfRule type="top10" dxfId="766" priority="20" rank="1"/>
  </conditionalFormatting>
  <conditionalFormatting sqref="I17">
    <cfRule type="top10" dxfId="765" priority="19" rank="1"/>
  </conditionalFormatting>
  <conditionalFormatting sqref="K17">
    <cfRule type="top10" dxfId="764" priority="18" rank="1"/>
  </conditionalFormatting>
  <conditionalFormatting sqref="M17">
    <cfRule type="top10" dxfId="763" priority="17" rank="1"/>
  </conditionalFormatting>
  <conditionalFormatting sqref="O17">
    <cfRule type="top10" dxfId="762" priority="16" rank="1"/>
  </conditionalFormatting>
  <conditionalFormatting sqref="E17:P17">
    <cfRule type="cellIs" dxfId="761" priority="15" operator="greaterThanOrEqual">
      <formula>200</formula>
    </cfRule>
  </conditionalFormatting>
  <conditionalFormatting sqref="E10">
    <cfRule type="top10" dxfId="760" priority="14" rank="1"/>
  </conditionalFormatting>
  <conditionalFormatting sqref="G10">
    <cfRule type="top10" dxfId="759" priority="13" rank="1"/>
  </conditionalFormatting>
  <conditionalFormatting sqref="E10:P10">
    <cfRule type="cellIs" dxfId="758" priority="12" operator="greaterThanOrEqual">
      <formula>200</formula>
    </cfRule>
  </conditionalFormatting>
  <conditionalFormatting sqref="I10">
    <cfRule type="top10" dxfId="757" priority="11" rank="1"/>
  </conditionalFormatting>
  <conditionalFormatting sqref="K10">
    <cfRule type="top10" dxfId="756" priority="10" rank="1"/>
  </conditionalFormatting>
  <conditionalFormatting sqref="M10">
    <cfRule type="top10" dxfId="755" priority="9" rank="1"/>
  </conditionalFormatting>
  <conditionalFormatting sqref="O10">
    <cfRule type="top10" dxfId="754" priority="8" rank="1"/>
  </conditionalFormatting>
  <conditionalFormatting sqref="E18:P18">
    <cfRule type="cellIs" dxfId="753" priority="1" operator="greaterThanOrEqual">
      <formula>200</formula>
    </cfRule>
  </conditionalFormatting>
  <conditionalFormatting sqref="E18">
    <cfRule type="top10" dxfId="752" priority="2" rank="1"/>
  </conditionalFormatting>
  <conditionalFormatting sqref="G18">
    <cfRule type="top10" dxfId="751" priority="3" rank="1"/>
  </conditionalFormatting>
  <conditionalFormatting sqref="I18">
    <cfRule type="top10" dxfId="750" priority="4" rank="1"/>
  </conditionalFormatting>
  <conditionalFormatting sqref="K18">
    <cfRule type="top10" dxfId="749" priority="5" rank="1"/>
  </conditionalFormatting>
  <conditionalFormatting sqref="M18">
    <cfRule type="top10" dxfId="748" priority="6" rank="1"/>
  </conditionalFormatting>
  <conditionalFormatting sqref="O18">
    <cfRule type="top10" dxfId="747" priority="7" rank="1"/>
  </conditionalFormatting>
  <hyperlinks>
    <hyperlink ref="X1" location="'Kentucky 2025'!A1" display="Return to Rankings" xr:uid="{C178C60A-F7B9-4EAC-BD63-964B894A1CB7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797A-DF73-4776-9DED-0E4A80F180F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47" t="s">
        <v>35</v>
      </c>
      <c r="B2" s="2" t="s">
        <v>195</v>
      </c>
      <c r="C2" s="3">
        <v>45927</v>
      </c>
      <c r="D2" s="100" t="s">
        <v>102</v>
      </c>
      <c r="E2" s="5">
        <v>174</v>
      </c>
      <c r="F2" s="22">
        <v>0</v>
      </c>
      <c r="G2" s="24">
        <v>188</v>
      </c>
      <c r="H2" s="22">
        <v>1</v>
      </c>
      <c r="I2" s="5">
        <v>178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8">
        <v>4</v>
      </c>
      <c r="R2" s="8">
        <v>724</v>
      </c>
      <c r="S2" s="7">
        <v>181</v>
      </c>
      <c r="T2" s="41">
        <v>2</v>
      </c>
      <c r="U2" s="8">
        <v>2</v>
      </c>
      <c r="V2" s="7">
        <v>183</v>
      </c>
    </row>
    <row r="4" spans="1:24" x14ac:dyDescent="0.3">
      <c r="Q4" s="37">
        <f>SUM(Q2:Q3)</f>
        <v>4</v>
      </c>
      <c r="R4" s="37">
        <f>SUM(R2:R3)</f>
        <v>724</v>
      </c>
      <c r="S4" s="38">
        <f>SUM(R4/Q4)</f>
        <v>181</v>
      </c>
      <c r="T4" s="37">
        <f>SUM(T2:T3)</f>
        <v>2</v>
      </c>
      <c r="U4" s="37">
        <f>SUM(U2:U3)</f>
        <v>2</v>
      </c>
      <c r="V4" s="39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746" priority="7" rank="1"/>
  </conditionalFormatting>
  <conditionalFormatting sqref="G2">
    <cfRule type="top10" dxfId="745" priority="6" rank="1"/>
  </conditionalFormatting>
  <conditionalFormatting sqref="I2">
    <cfRule type="top10" dxfId="744" priority="5" rank="1"/>
  </conditionalFormatting>
  <conditionalFormatting sqref="K2">
    <cfRule type="top10" dxfId="743" priority="4" rank="1"/>
  </conditionalFormatting>
  <conditionalFormatting sqref="M2">
    <cfRule type="top10" dxfId="742" priority="3" rank="1"/>
  </conditionalFormatting>
  <conditionalFormatting sqref="O2">
    <cfRule type="top10" dxfId="741" priority="2" rank="1"/>
  </conditionalFormatting>
  <conditionalFormatting sqref="E2:P2">
    <cfRule type="cellIs" dxfId="740" priority="1" operator="greaterThanOrEqual">
      <formula>200</formula>
    </cfRule>
  </conditionalFormatting>
  <hyperlinks>
    <hyperlink ref="X1" location="'Kentucky 2025'!A1" display="Return to Rankings" xr:uid="{E0DFCD7B-8E5B-432E-8212-42B5557EC8D9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7496-C36B-45BF-9915-F793C4C40227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</v>
      </c>
      <c r="B2" s="2" t="s">
        <v>95</v>
      </c>
      <c r="C2" s="3">
        <v>45766</v>
      </c>
      <c r="D2" s="4" t="s">
        <v>56</v>
      </c>
      <c r="E2" s="5">
        <v>185</v>
      </c>
      <c r="F2" s="22">
        <v>2</v>
      </c>
      <c r="G2" s="24">
        <v>186</v>
      </c>
      <c r="H2" s="22">
        <v>1</v>
      </c>
      <c r="I2" s="5">
        <v>188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41">
        <v>5</v>
      </c>
      <c r="U2" s="8">
        <v>6</v>
      </c>
      <c r="V2" s="9">
        <v>192.75</v>
      </c>
    </row>
    <row r="3" spans="1:24" x14ac:dyDescent="0.3">
      <c r="A3" s="1" t="s">
        <v>11</v>
      </c>
      <c r="B3" s="2" t="s">
        <v>95</v>
      </c>
      <c r="C3" s="3">
        <v>45808</v>
      </c>
      <c r="D3" s="4" t="s">
        <v>56</v>
      </c>
      <c r="E3" s="61">
        <v>185</v>
      </c>
      <c r="F3" s="61">
        <v>1</v>
      </c>
      <c r="G3" s="24">
        <v>191</v>
      </c>
      <c r="H3" s="61">
        <v>0</v>
      </c>
      <c r="I3" s="61">
        <v>187</v>
      </c>
      <c r="J3" s="61">
        <v>1</v>
      </c>
      <c r="K3" s="61">
        <v>189</v>
      </c>
      <c r="L3" s="61">
        <v>1</v>
      </c>
      <c r="M3" s="5"/>
      <c r="N3" s="22"/>
      <c r="O3" s="5"/>
      <c r="P3" s="22"/>
      <c r="Q3" s="6">
        <v>4</v>
      </c>
      <c r="R3" s="6">
        <v>752</v>
      </c>
      <c r="S3" s="7">
        <v>188</v>
      </c>
      <c r="T3" s="41">
        <v>3</v>
      </c>
      <c r="U3" s="8">
        <v>2</v>
      </c>
      <c r="V3" s="9">
        <v>188</v>
      </c>
    </row>
    <row r="5" spans="1:24" x14ac:dyDescent="0.3">
      <c r="Q5" s="37">
        <f>SUM(Q2:Q4)</f>
        <v>8</v>
      </c>
      <c r="R5" s="37">
        <f>SUM(R2:R4)</f>
        <v>1499</v>
      </c>
      <c r="S5" s="38">
        <f>SUM(R5/Q5)</f>
        <v>187.375</v>
      </c>
      <c r="T5" s="37">
        <f>SUM(T2:T4)</f>
        <v>8</v>
      </c>
      <c r="U5" s="37">
        <f>SUM(U2:U4)</f>
        <v>8</v>
      </c>
      <c r="V5" s="39">
        <f>SUM(S5+U5)</f>
        <v>195.375</v>
      </c>
    </row>
    <row r="8" spans="1:24" x14ac:dyDescent="0.3">
      <c r="A8" s="25" t="s">
        <v>1</v>
      </c>
      <c r="B8" s="26" t="s">
        <v>2</v>
      </c>
      <c r="C8" s="27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1" t="s">
        <v>15</v>
      </c>
      <c r="B9" s="2" t="s">
        <v>95</v>
      </c>
      <c r="C9" s="3">
        <v>45878</v>
      </c>
      <c r="D9" s="4" t="s">
        <v>56</v>
      </c>
      <c r="E9" s="5">
        <v>195</v>
      </c>
      <c r="F9" s="22">
        <v>2</v>
      </c>
      <c r="G9" s="5">
        <v>190</v>
      </c>
      <c r="H9" s="22">
        <v>2</v>
      </c>
      <c r="I9" s="5">
        <v>195</v>
      </c>
      <c r="J9" s="22">
        <v>1</v>
      </c>
      <c r="K9" s="5">
        <v>196</v>
      </c>
      <c r="L9" s="22">
        <v>6</v>
      </c>
      <c r="M9" s="5"/>
      <c r="N9" s="22"/>
      <c r="O9" s="5"/>
      <c r="P9" s="22"/>
      <c r="Q9" s="6">
        <v>4</v>
      </c>
      <c r="R9" s="6">
        <v>776</v>
      </c>
      <c r="S9" s="7">
        <v>194</v>
      </c>
      <c r="T9" s="41">
        <v>11</v>
      </c>
      <c r="U9" s="8">
        <v>2</v>
      </c>
      <c r="V9" s="9">
        <v>196</v>
      </c>
    </row>
    <row r="11" spans="1:24" x14ac:dyDescent="0.3">
      <c r="Q11" s="37">
        <f>SUM(Q9:Q10)</f>
        <v>4</v>
      </c>
      <c r="R11" s="37">
        <f>SUM(R9:R10)</f>
        <v>776</v>
      </c>
      <c r="S11" s="38">
        <f>SUM(R11/Q11)</f>
        <v>194</v>
      </c>
      <c r="T11" s="37">
        <f>SUM(T9:T10)</f>
        <v>11</v>
      </c>
      <c r="U11" s="37">
        <f>SUM(U9:U10)</f>
        <v>2</v>
      </c>
      <c r="V11" s="39">
        <f>SUM(S11+U11)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</protectedRanges>
  <hyperlinks>
    <hyperlink ref="X1" location="'Kentucky 2025'!A1" display="Return to Rankings" xr:uid="{2B4BB5CF-4853-4734-92A0-8AE64BA6D0C5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CE00-A4EC-4213-AE34-6B2A5E0AFE4D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116</v>
      </c>
      <c r="B2" s="2" t="s">
        <v>186</v>
      </c>
      <c r="C2" s="3">
        <v>45907</v>
      </c>
      <c r="D2" s="4" t="s">
        <v>40</v>
      </c>
      <c r="E2" s="5">
        <v>178</v>
      </c>
      <c r="F2" s="22"/>
      <c r="G2" s="5">
        <v>184</v>
      </c>
      <c r="H2" s="22">
        <v>1</v>
      </c>
      <c r="I2" s="5">
        <v>181</v>
      </c>
      <c r="J2" s="22">
        <v>2</v>
      </c>
      <c r="K2" s="5">
        <v>175</v>
      </c>
      <c r="L2" s="22"/>
      <c r="M2" s="5">
        <v>183</v>
      </c>
      <c r="N2" s="22"/>
      <c r="O2" s="5">
        <v>183</v>
      </c>
      <c r="P2" s="22">
        <v>1</v>
      </c>
      <c r="Q2" s="6">
        <v>6</v>
      </c>
      <c r="R2" s="6">
        <v>1084</v>
      </c>
      <c r="S2" s="7">
        <v>180.66666666666666</v>
      </c>
      <c r="T2" s="41">
        <v>4</v>
      </c>
      <c r="U2" s="8">
        <v>4</v>
      </c>
      <c r="V2" s="9">
        <v>184.66666666666666</v>
      </c>
    </row>
    <row r="3" spans="1:24" x14ac:dyDescent="0.3">
      <c r="A3" s="1" t="s">
        <v>116</v>
      </c>
      <c r="B3" s="2" t="s">
        <v>186</v>
      </c>
      <c r="C3" s="3">
        <v>45935</v>
      </c>
      <c r="D3" s="4" t="s">
        <v>70</v>
      </c>
      <c r="E3" s="5">
        <v>185</v>
      </c>
      <c r="F3" s="22">
        <v>1</v>
      </c>
      <c r="G3" s="5">
        <v>184</v>
      </c>
      <c r="H3" s="22">
        <v>1</v>
      </c>
      <c r="I3" s="5">
        <v>176</v>
      </c>
      <c r="J3" s="22">
        <v>2</v>
      </c>
      <c r="K3" s="5">
        <v>177</v>
      </c>
      <c r="L3" s="22">
        <v>0</v>
      </c>
      <c r="M3" s="5"/>
      <c r="N3" s="22"/>
      <c r="O3" s="5"/>
      <c r="P3" s="22"/>
      <c r="Q3" s="6">
        <v>4</v>
      </c>
      <c r="R3" s="6">
        <v>722</v>
      </c>
      <c r="S3" s="7">
        <v>180.5</v>
      </c>
      <c r="T3" s="41">
        <v>4</v>
      </c>
      <c r="U3" s="8">
        <v>5</v>
      </c>
      <c r="V3" s="9">
        <v>185.5</v>
      </c>
    </row>
    <row r="5" spans="1:24" x14ac:dyDescent="0.3">
      <c r="Q5" s="37">
        <f>SUM(Q2:Q4)</f>
        <v>10</v>
      </c>
      <c r="R5" s="37">
        <f>SUM(R2:R4)</f>
        <v>1806</v>
      </c>
      <c r="S5" s="38">
        <f>SUM(R5/Q5)</f>
        <v>180.6</v>
      </c>
      <c r="T5" s="37">
        <f>SUM(T2:T4)</f>
        <v>8</v>
      </c>
      <c r="U5" s="37">
        <f>SUM(U2:U4)</f>
        <v>9</v>
      </c>
      <c r="V5" s="39">
        <f>SUM(S5+U5)</f>
        <v>189.6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5_1"/>
    <protectedRange sqref="D2" name="Range1_1_13_1"/>
    <protectedRange sqref="T2" name="Range1_3_5_8_2"/>
    <protectedRange algorithmName="SHA-512" hashValue="ON39YdpmFHfN9f47KpiRvqrKx0V9+erV1CNkpWzYhW/Qyc6aT8rEyCrvauWSYGZK2ia3o7vd3akF07acHAFpOA==" saltValue="yVW9XmDwTqEnmpSGai0KYg==" spinCount="100000" sqref="H3:P3 E3:F3 B3:C3" name="Range1_10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9"/>
  </protectedRanges>
  <conditionalFormatting sqref="E2">
    <cfRule type="top10" dxfId="739" priority="14" rank="1"/>
  </conditionalFormatting>
  <conditionalFormatting sqref="G2">
    <cfRule type="top10" dxfId="738" priority="13" rank="1"/>
  </conditionalFormatting>
  <conditionalFormatting sqref="I2">
    <cfRule type="top10" dxfId="737" priority="12" rank="1"/>
  </conditionalFormatting>
  <conditionalFormatting sqref="K2">
    <cfRule type="top10" dxfId="736" priority="11" rank="1"/>
  </conditionalFormatting>
  <conditionalFormatting sqref="M2">
    <cfRule type="top10" dxfId="735" priority="10" rank="1"/>
  </conditionalFormatting>
  <conditionalFormatting sqref="O2">
    <cfRule type="top10" dxfId="734" priority="9" rank="1"/>
  </conditionalFormatting>
  <conditionalFormatting sqref="E2:O2">
    <cfRule type="cellIs" dxfId="733" priority="8" operator="greaterThanOrEqual">
      <formula>193</formula>
    </cfRule>
  </conditionalFormatting>
  <conditionalFormatting sqref="E3">
    <cfRule type="top10" dxfId="732" priority="7" rank="1"/>
  </conditionalFormatting>
  <conditionalFormatting sqref="G3">
    <cfRule type="top10" dxfId="731" priority="6" rank="1"/>
  </conditionalFormatting>
  <conditionalFormatting sqref="I3">
    <cfRule type="top10" dxfId="730" priority="5" rank="1"/>
  </conditionalFormatting>
  <conditionalFormatting sqref="K3">
    <cfRule type="top10" dxfId="729" priority="4" rank="1"/>
  </conditionalFormatting>
  <conditionalFormatting sqref="M3">
    <cfRule type="top10" dxfId="728" priority="3" rank="1"/>
  </conditionalFormatting>
  <conditionalFormatting sqref="O3">
    <cfRule type="top10" dxfId="727" priority="2" rank="1"/>
  </conditionalFormatting>
  <conditionalFormatting sqref="E3:O3">
    <cfRule type="cellIs" dxfId="726" priority="1" operator="greaterThanOrEqual">
      <formula>193</formula>
    </cfRule>
  </conditionalFormatting>
  <hyperlinks>
    <hyperlink ref="X1" location="'Kentucky 2025'!A1" display="Return to Rankings" xr:uid="{A53AE38E-F52A-49EB-A806-20E7733A0073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B625-690A-4DE8-93E9-06CDBAC9E29B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37</v>
      </c>
      <c r="B2" s="2" t="s">
        <v>113</v>
      </c>
      <c r="C2" s="3">
        <v>45773</v>
      </c>
      <c r="D2" s="4" t="s">
        <v>102</v>
      </c>
      <c r="E2" s="5">
        <v>185</v>
      </c>
      <c r="F2" s="22">
        <v>1</v>
      </c>
      <c r="G2" s="5">
        <v>182</v>
      </c>
      <c r="H2" s="22">
        <v>0</v>
      </c>
      <c r="I2" s="5">
        <v>189</v>
      </c>
      <c r="J2" s="22">
        <v>0</v>
      </c>
      <c r="K2" s="5">
        <v>180</v>
      </c>
      <c r="L2" s="22">
        <v>0</v>
      </c>
      <c r="M2" s="5"/>
      <c r="N2" s="22"/>
      <c r="O2" s="5"/>
      <c r="P2" s="22"/>
      <c r="Q2" s="6">
        <v>4</v>
      </c>
      <c r="R2" s="6">
        <v>736</v>
      </c>
      <c r="S2" s="7">
        <v>184</v>
      </c>
      <c r="T2" s="41">
        <v>1</v>
      </c>
      <c r="U2" s="8">
        <v>5</v>
      </c>
      <c r="V2" s="9">
        <v>189</v>
      </c>
    </row>
    <row r="3" spans="1:24" ht="15" customHeight="1" x14ac:dyDescent="0.3">
      <c r="A3" s="1" t="s">
        <v>37</v>
      </c>
      <c r="B3" s="2" t="s">
        <v>113</v>
      </c>
      <c r="C3" s="3">
        <v>45801</v>
      </c>
      <c r="D3" s="4" t="s">
        <v>102</v>
      </c>
      <c r="E3" s="5">
        <v>180</v>
      </c>
      <c r="F3" s="22">
        <v>1</v>
      </c>
      <c r="G3" s="5">
        <v>189</v>
      </c>
      <c r="H3" s="22">
        <v>1</v>
      </c>
      <c r="I3" s="5">
        <v>191</v>
      </c>
      <c r="J3" s="22">
        <v>2</v>
      </c>
      <c r="K3" s="5">
        <v>186</v>
      </c>
      <c r="L3" s="22">
        <v>1</v>
      </c>
      <c r="M3" s="5"/>
      <c r="N3" s="22"/>
      <c r="O3" s="5"/>
      <c r="P3" s="22"/>
      <c r="Q3" s="6">
        <v>4</v>
      </c>
      <c r="R3" s="6">
        <v>746</v>
      </c>
      <c r="S3" s="7">
        <v>186.5</v>
      </c>
      <c r="T3" s="41">
        <v>5</v>
      </c>
      <c r="U3" s="8">
        <v>5</v>
      </c>
      <c r="V3" s="9">
        <v>191.5</v>
      </c>
    </row>
    <row r="4" spans="1:24" ht="15" customHeight="1" x14ac:dyDescent="0.3">
      <c r="A4" s="1" t="s">
        <v>37</v>
      </c>
      <c r="B4" s="2" t="s">
        <v>113</v>
      </c>
      <c r="C4" s="3">
        <v>45836</v>
      </c>
      <c r="D4" s="4" t="s">
        <v>102</v>
      </c>
      <c r="E4" s="5">
        <v>187</v>
      </c>
      <c r="F4" s="22">
        <v>0</v>
      </c>
      <c r="G4" s="5">
        <v>194</v>
      </c>
      <c r="H4" s="22">
        <v>3</v>
      </c>
      <c r="I4" s="5">
        <v>190</v>
      </c>
      <c r="J4" s="22">
        <v>4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763</v>
      </c>
      <c r="S4" s="7">
        <v>190.75</v>
      </c>
      <c r="T4" s="41">
        <v>7</v>
      </c>
      <c r="U4" s="8">
        <v>5</v>
      </c>
      <c r="V4" s="9">
        <v>195.75</v>
      </c>
    </row>
    <row r="5" spans="1:24" ht="15" customHeight="1" x14ac:dyDescent="0.3">
      <c r="A5" s="1" t="s">
        <v>37</v>
      </c>
      <c r="B5" s="2" t="s">
        <v>113</v>
      </c>
      <c r="C5" s="3">
        <v>45864</v>
      </c>
      <c r="D5" s="4" t="s">
        <v>102</v>
      </c>
      <c r="E5" s="5">
        <v>191</v>
      </c>
      <c r="F5" s="22">
        <v>4</v>
      </c>
      <c r="G5" s="5">
        <v>194</v>
      </c>
      <c r="H5" s="22">
        <v>4</v>
      </c>
      <c r="I5" s="5">
        <v>196</v>
      </c>
      <c r="J5" s="22">
        <v>1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41">
        <v>12</v>
      </c>
      <c r="U5" s="8">
        <v>5</v>
      </c>
      <c r="V5" s="9">
        <v>198</v>
      </c>
    </row>
    <row r="6" spans="1:24" x14ac:dyDescent="0.3">
      <c r="A6" s="1" t="s">
        <v>37</v>
      </c>
      <c r="B6" s="2" t="s">
        <v>113</v>
      </c>
      <c r="C6" s="3">
        <v>45892</v>
      </c>
      <c r="D6" s="4" t="s">
        <v>102</v>
      </c>
      <c r="E6" s="5">
        <v>187</v>
      </c>
      <c r="F6" s="22">
        <v>1</v>
      </c>
      <c r="G6" s="5">
        <v>185</v>
      </c>
      <c r="H6" s="22">
        <v>2</v>
      </c>
      <c r="I6" s="5">
        <v>192</v>
      </c>
      <c r="J6" s="22">
        <v>0</v>
      </c>
      <c r="K6" s="5">
        <v>188</v>
      </c>
      <c r="L6" s="22">
        <v>1</v>
      </c>
      <c r="M6" s="5"/>
      <c r="N6" s="22"/>
      <c r="O6" s="5"/>
      <c r="P6" s="22"/>
      <c r="Q6" s="6">
        <v>4</v>
      </c>
      <c r="R6" s="6">
        <v>752</v>
      </c>
      <c r="S6" s="7">
        <v>188</v>
      </c>
      <c r="T6" s="41">
        <v>4</v>
      </c>
      <c r="U6" s="8">
        <v>5</v>
      </c>
      <c r="V6" s="9">
        <v>193</v>
      </c>
    </row>
    <row r="7" spans="1:24" x14ac:dyDescent="0.3">
      <c r="A7" s="47" t="s">
        <v>37</v>
      </c>
      <c r="B7" s="2" t="s">
        <v>113</v>
      </c>
      <c r="C7" s="3">
        <v>45927</v>
      </c>
      <c r="D7" s="100" t="s">
        <v>102</v>
      </c>
      <c r="E7" s="5">
        <v>187</v>
      </c>
      <c r="F7" s="22">
        <v>0</v>
      </c>
      <c r="G7" s="5">
        <v>185</v>
      </c>
      <c r="H7" s="22">
        <v>0</v>
      </c>
      <c r="I7" s="5">
        <v>172</v>
      </c>
      <c r="J7" s="22">
        <v>0</v>
      </c>
      <c r="K7" s="5">
        <v>182</v>
      </c>
      <c r="L7" s="22">
        <v>1</v>
      </c>
      <c r="M7" s="5"/>
      <c r="N7" s="22"/>
      <c r="O7" s="5"/>
      <c r="P7" s="22"/>
      <c r="Q7" s="8">
        <v>4</v>
      </c>
      <c r="R7" s="8">
        <v>726</v>
      </c>
      <c r="S7" s="7">
        <v>181.5</v>
      </c>
      <c r="T7" s="41">
        <v>1</v>
      </c>
      <c r="U7" s="8">
        <v>9</v>
      </c>
      <c r="V7" s="7">
        <v>190.5</v>
      </c>
    </row>
    <row r="8" spans="1:24" x14ac:dyDescent="0.3">
      <c r="A8" s="1" t="s">
        <v>37</v>
      </c>
      <c r="B8" s="2" t="s">
        <v>113</v>
      </c>
      <c r="C8" s="3">
        <v>45955</v>
      </c>
      <c r="D8" s="4" t="s">
        <v>102</v>
      </c>
      <c r="E8" s="5">
        <v>188</v>
      </c>
      <c r="F8" s="22">
        <v>0</v>
      </c>
      <c r="G8" s="5">
        <v>187</v>
      </c>
      <c r="H8" s="22">
        <v>0</v>
      </c>
      <c r="I8" s="5">
        <v>181</v>
      </c>
      <c r="J8" s="22">
        <v>1</v>
      </c>
      <c r="K8" s="5">
        <v>186</v>
      </c>
      <c r="L8" s="22">
        <v>1</v>
      </c>
      <c r="M8" s="5">
        <v>187</v>
      </c>
      <c r="N8" s="22">
        <v>0</v>
      </c>
      <c r="O8" s="5">
        <v>181</v>
      </c>
      <c r="P8" s="22">
        <v>0</v>
      </c>
      <c r="Q8" s="6">
        <v>6</v>
      </c>
      <c r="R8" s="6">
        <v>1110</v>
      </c>
      <c r="S8" s="7">
        <v>185</v>
      </c>
      <c r="T8" s="41">
        <v>2</v>
      </c>
      <c r="U8" s="8">
        <v>34</v>
      </c>
      <c r="V8" s="9">
        <v>219</v>
      </c>
    </row>
    <row r="10" spans="1:24" x14ac:dyDescent="0.3">
      <c r="Q10" s="37">
        <f>SUM(Q2:Q9)</f>
        <v>30</v>
      </c>
      <c r="R10" s="37">
        <f>SUM(R2:R9)</f>
        <v>5605</v>
      </c>
      <c r="S10" s="38">
        <f>SUM(R10/Q10)</f>
        <v>186.83333333333334</v>
      </c>
      <c r="T10" s="37">
        <f>SUM(T2:T9)</f>
        <v>32</v>
      </c>
      <c r="U10" s="37">
        <f>SUM(U2:U9)</f>
        <v>68</v>
      </c>
      <c r="V10" s="39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5:C5" name="Range1_23"/>
    <protectedRange algorithmName="SHA-512" hashValue="ON39YdpmFHfN9f47KpiRvqrKx0V9+erV1CNkpWzYhW/Qyc6aT8rEyCrvauWSYGZK2ia3o7vd3akF07acHAFpOA==" saltValue="yVW9XmDwTqEnmpSGai0KYg==" spinCount="100000" sqref="D5" name="Range1_1_24"/>
    <protectedRange algorithmName="SHA-512" hashValue="ON39YdpmFHfN9f47KpiRvqrKx0V9+erV1CNkpWzYhW/Qyc6aT8rEyCrvauWSYGZK2ia3o7vd3akF07acHAFpOA==" saltValue="yVW9XmDwTqEnmpSGai0KYg==" spinCount="100000" sqref="T5" name="Range1_3_5_22"/>
    <protectedRange algorithmName="SHA-512" hashValue="ON39YdpmFHfN9f47KpiRvqrKx0V9+erV1CNkpWzYhW/Qyc6aT8rEyCrvauWSYGZK2ia3o7vd3akF07acHAFpOA==" saltValue="yVW9XmDwTqEnmpSGai0KYg==" spinCount="100000" sqref="B6:C6" name="Range1_34"/>
    <protectedRange algorithmName="SHA-512" hashValue="ON39YdpmFHfN9f47KpiRvqrKx0V9+erV1CNkpWzYhW/Qyc6aT8rEyCrvauWSYGZK2ia3o7vd3akF07acHAFpOA==" saltValue="yVW9XmDwTqEnmpSGai0KYg==" spinCount="100000" sqref="D6" name="Range1_1_34"/>
    <protectedRange algorithmName="SHA-512" hashValue="ON39YdpmFHfN9f47KpiRvqrKx0V9+erV1CNkpWzYhW/Qyc6aT8rEyCrvauWSYGZK2ia3o7vd3akF07acHAFpOA==" saltValue="yVW9XmDwTqEnmpSGai0KYg==" spinCount="100000" sqref="T6" name="Range1_3_5_33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T8" name="Range1_3_5_12"/>
  </protectedRanges>
  <conditionalFormatting sqref="G7">
    <cfRule type="top10" dxfId="725" priority="14" rank="1"/>
  </conditionalFormatting>
  <conditionalFormatting sqref="I7">
    <cfRule type="top10" dxfId="724" priority="13" rank="1"/>
  </conditionalFormatting>
  <conditionalFormatting sqref="E7">
    <cfRule type="top10" dxfId="723" priority="12" rank="1"/>
  </conditionalFormatting>
  <conditionalFormatting sqref="M7">
    <cfRule type="top10" dxfId="722" priority="11" rank="1"/>
  </conditionalFormatting>
  <conditionalFormatting sqref="O7">
    <cfRule type="top10" dxfId="721" priority="10" rank="1"/>
  </conditionalFormatting>
  <conditionalFormatting sqref="E7:O7">
    <cfRule type="cellIs" dxfId="720" priority="9" operator="greaterThanOrEqual">
      <formula>200</formula>
    </cfRule>
  </conditionalFormatting>
  <conditionalFormatting sqref="K7">
    <cfRule type="top10" dxfId="719" priority="8" rank="1"/>
  </conditionalFormatting>
  <conditionalFormatting sqref="G8">
    <cfRule type="top10" dxfId="718" priority="7" rank="1"/>
  </conditionalFormatting>
  <conditionalFormatting sqref="I8">
    <cfRule type="top10" dxfId="717" priority="6" rank="1"/>
  </conditionalFormatting>
  <conditionalFormatting sqref="E8">
    <cfRule type="top10" dxfId="716" priority="5" rank="1"/>
  </conditionalFormatting>
  <conditionalFormatting sqref="M8">
    <cfRule type="top10" dxfId="715" priority="4" rank="1"/>
  </conditionalFormatting>
  <conditionalFormatting sqref="O8">
    <cfRule type="top10" dxfId="714" priority="3" rank="1"/>
  </conditionalFormatting>
  <conditionalFormatting sqref="E8:O8">
    <cfRule type="cellIs" dxfId="713" priority="2" operator="greaterThanOrEqual">
      <formula>200</formula>
    </cfRule>
  </conditionalFormatting>
  <conditionalFormatting sqref="K8">
    <cfRule type="top10" dxfId="712" priority="1" rank="1"/>
  </conditionalFormatting>
  <hyperlinks>
    <hyperlink ref="X1" location="'Kentucky 2025'!A1" display="Return to Rankings" xr:uid="{C9CAC509-E8C2-4821-BF97-1900E0FF873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256C1E-DCEA-46AB-82DC-7F2AF3BFAA96}">
          <x14:formula1>
            <xm:f>'C:\Users\jmfg1\Downloads\[ABRA Club Tournament 10252025 Mt. Sterling Ky. 40353.xlsm]DATA'!#REF!</xm:f>
          </x14:formula1>
          <xm:sqref>B8</xm:sqref>
        </x14:dataValidation>
        <x14:dataValidation type="list" allowBlank="1" showInputMessage="1" showErrorMessage="1" xr:uid="{432A3C1C-61BE-4C6C-BC94-E2E4511A9E36}">
          <x14:formula1>
            <xm:f>'C:\Users\jmfg1\Downloads\[ABRA Club Tournament 10252025 Mt. Sterling Ky. 40353.xlsm]DATA'!#REF!</xm:f>
          </x14:formula1>
          <xm:sqref>D8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6B7D-A064-4166-BB0F-D6219AC4D520}">
  <dimension ref="A1:X33"/>
  <sheetViews>
    <sheetView topLeftCell="A10" workbookViewId="0">
      <selection activeCell="A31" sqref="A31:V3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2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ht="15" customHeight="1" x14ac:dyDescent="0.3">
      <c r="A2" s="1" t="s">
        <v>11</v>
      </c>
      <c r="B2" s="2" t="s">
        <v>147</v>
      </c>
      <c r="C2" s="3">
        <v>45836</v>
      </c>
      <c r="D2" s="4" t="s">
        <v>102</v>
      </c>
      <c r="E2" s="24">
        <v>187</v>
      </c>
      <c r="F2" s="22">
        <v>3</v>
      </c>
      <c r="G2" s="24">
        <v>188</v>
      </c>
      <c r="H2" s="22">
        <v>1</v>
      </c>
      <c r="I2" s="5">
        <v>195</v>
      </c>
      <c r="J2" s="22">
        <v>7</v>
      </c>
      <c r="K2" s="42">
        <v>192</v>
      </c>
      <c r="L2" s="22">
        <v>0</v>
      </c>
      <c r="M2" s="42"/>
      <c r="N2" s="22"/>
      <c r="O2" s="5"/>
      <c r="P2" s="22"/>
      <c r="Q2" s="6">
        <v>4</v>
      </c>
      <c r="R2" s="6">
        <v>762</v>
      </c>
      <c r="S2" s="7">
        <v>190.5</v>
      </c>
      <c r="T2" s="41">
        <v>11</v>
      </c>
      <c r="U2" s="8">
        <v>5</v>
      </c>
      <c r="V2" s="9">
        <v>195.5</v>
      </c>
    </row>
    <row r="3" spans="1:24" x14ac:dyDescent="0.3">
      <c r="A3" s="1" t="s">
        <v>11</v>
      </c>
      <c r="B3" s="2" t="s">
        <v>147</v>
      </c>
      <c r="C3" s="3">
        <v>45844</v>
      </c>
      <c r="D3" s="4" t="s">
        <v>70</v>
      </c>
      <c r="E3" s="24">
        <v>186</v>
      </c>
      <c r="F3" s="22">
        <v>2</v>
      </c>
      <c r="G3" s="24">
        <v>182</v>
      </c>
      <c r="H3" s="22">
        <v>0</v>
      </c>
      <c r="I3" s="5">
        <v>184</v>
      </c>
      <c r="J3" s="22">
        <v>1</v>
      </c>
      <c r="K3" s="42">
        <v>180</v>
      </c>
      <c r="L3" s="22">
        <v>0</v>
      </c>
      <c r="M3" s="42">
        <v>187</v>
      </c>
      <c r="N3" s="22">
        <v>3</v>
      </c>
      <c r="O3" s="5">
        <v>182</v>
      </c>
      <c r="P3" s="22">
        <v>1</v>
      </c>
      <c r="Q3" s="6">
        <v>6</v>
      </c>
      <c r="R3" s="6">
        <v>1101</v>
      </c>
      <c r="S3" s="7">
        <v>183.5</v>
      </c>
      <c r="T3" s="41">
        <v>7</v>
      </c>
      <c r="U3" s="8">
        <v>4</v>
      </c>
      <c r="V3" s="9">
        <v>187.5</v>
      </c>
    </row>
    <row r="4" spans="1:24" x14ac:dyDescent="0.3">
      <c r="A4" s="1" t="s">
        <v>11</v>
      </c>
      <c r="B4" s="2" t="s">
        <v>147</v>
      </c>
      <c r="C4" s="3">
        <v>45864</v>
      </c>
      <c r="D4" s="4" t="s">
        <v>102</v>
      </c>
      <c r="E4" s="24">
        <v>185</v>
      </c>
      <c r="F4" s="22">
        <v>1</v>
      </c>
      <c r="G4" s="24">
        <v>190</v>
      </c>
      <c r="H4" s="22">
        <v>2</v>
      </c>
      <c r="I4" s="5">
        <v>188</v>
      </c>
      <c r="J4" s="22">
        <v>1</v>
      </c>
      <c r="K4" s="42">
        <v>186</v>
      </c>
      <c r="L4" s="22">
        <v>0</v>
      </c>
      <c r="M4" s="42"/>
      <c r="N4" s="22"/>
      <c r="O4" s="5"/>
      <c r="P4" s="22"/>
      <c r="Q4" s="6">
        <v>4</v>
      </c>
      <c r="R4" s="6">
        <v>749</v>
      </c>
      <c r="S4" s="7">
        <v>187.25</v>
      </c>
      <c r="T4" s="41">
        <v>4</v>
      </c>
      <c r="U4" s="8">
        <v>2</v>
      </c>
      <c r="V4" s="9">
        <v>189.25</v>
      </c>
    </row>
    <row r="5" spans="1:24" x14ac:dyDescent="0.3">
      <c r="A5" s="1" t="s">
        <v>11</v>
      </c>
      <c r="B5" s="2" t="s">
        <v>147</v>
      </c>
      <c r="C5" s="3">
        <v>45868</v>
      </c>
      <c r="D5" s="4" t="s">
        <v>40</v>
      </c>
      <c r="E5" s="24">
        <v>190.001</v>
      </c>
      <c r="F5" s="22">
        <v>2</v>
      </c>
      <c r="G5" s="24">
        <v>195</v>
      </c>
      <c r="H5" s="22">
        <v>1</v>
      </c>
      <c r="I5" s="5">
        <v>192</v>
      </c>
      <c r="J5" s="22">
        <v>3</v>
      </c>
      <c r="K5" s="42">
        <v>191</v>
      </c>
      <c r="L5" s="22">
        <v>3</v>
      </c>
      <c r="M5" s="42"/>
      <c r="N5" s="22"/>
      <c r="O5" s="5"/>
      <c r="P5" s="22"/>
      <c r="Q5" s="6">
        <v>4</v>
      </c>
      <c r="R5" s="6">
        <v>768.00099999999998</v>
      </c>
      <c r="S5" s="7">
        <v>192.00024999999999</v>
      </c>
      <c r="T5" s="41">
        <v>9</v>
      </c>
      <c r="U5" s="8">
        <v>8</v>
      </c>
      <c r="V5" s="9">
        <v>200.00024999999999</v>
      </c>
    </row>
    <row r="6" spans="1:24" x14ac:dyDescent="0.3">
      <c r="A6" s="1" t="s">
        <v>11</v>
      </c>
      <c r="B6" s="2" t="s">
        <v>147</v>
      </c>
      <c r="C6" s="3">
        <v>45872</v>
      </c>
      <c r="D6" s="4" t="s">
        <v>70</v>
      </c>
      <c r="E6" s="24">
        <v>182</v>
      </c>
      <c r="F6" s="22">
        <v>1</v>
      </c>
      <c r="G6" s="24">
        <v>186</v>
      </c>
      <c r="H6" s="22">
        <v>1</v>
      </c>
      <c r="I6" s="5">
        <v>188</v>
      </c>
      <c r="J6" s="22">
        <v>1</v>
      </c>
      <c r="K6" s="42">
        <v>185</v>
      </c>
      <c r="L6" s="22">
        <v>1</v>
      </c>
      <c r="M6" s="42"/>
      <c r="N6" s="22"/>
      <c r="O6" s="5"/>
      <c r="P6" s="22"/>
      <c r="Q6" s="6">
        <v>4</v>
      </c>
      <c r="R6" s="6">
        <v>741</v>
      </c>
      <c r="S6" s="7">
        <v>185.25</v>
      </c>
      <c r="T6" s="41">
        <v>4</v>
      </c>
      <c r="U6" s="8">
        <v>2</v>
      </c>
      <c r="V6" s="9">
        <v>187.25</v>
      </c>
    </row>
    <row r="7" spans="1:24" x14ac:dyDescent="0.3">
      <c r="A7" s="1" t="s">
        <v>11</v>
      </c>
      <c r="B7" s="2" t="s">
        <v>147</v>
      </c>
      <c r="C7" s="3">
        <v>45879</v>
      </c>
      <c r="D7" s="4" t="s">
        <v>40</v>
      </c>
      <c r="E7" s="5">
        <v>192</v>
      </c>
      <c r="F7" s="22">
        <v>3</v>
      </c>
      <c r="G7" s="24">
        <v>191</v>
      </c>
      <c r="H7" s="22">
        <v>2</v>
      </c>
      <c r="I7" s="5">
        <v>190</v>
      </c>
      <c r="J7" s="22">
        <v>1</v>
      </c>
      <c r="K7" s="5">
        <v>186</v>
      </c>
      <c r="L7" s="22">
        <v>2</v>
      </c>
      <c r="M7" s="5">
        <v>193</v>
      </c>
      <c r="N7" s="22">
        <v>2</v>
      </c>
      <c r="O7" s="5">
        <v>188</v>
      </c>
      <c r="P7" s="22"/>
      <c r="Q7" s="6">
        <v>6</v>
      </c>
      <c r="R7" s="6">
        <v>1140</v>
      </c>
      <c r="S7" s="7">
        <v>190</v>
      </c>
      <c r="T7" s="41">
        <v>10</v>
      </c>
      <c r="U7" s="8">
        <v>4</v>
      </c>
      <c r="V7" s="9">
        <v>194</v>
      </c>
    </row>
    <row r="8" spans="1:24" ht="15" customHeight="1" x14ac:dyDescent="0.3">
      <c r="A8" s="1" t="s">
        <v>11</v>
      </c>
      <c r="B8" s="2" t="s">
        <v>147</v>
      </c>
      <c r="C8" s="3">
        <v>45885</v>
      </c>
      <c r="D8" s="4" t="s">
        <v>56</v>
      </c>
      <c r="E8" s="24">
        <v>180</v>
      </c>
      <c r="F8" s="22">
        <v>0</v>
      </c>
      <c r="G8" s="24">
        <v>188</v>
      </c>
      <c r="H8" s="22">
        <v>1</v>
      </c>
      <c r="I8" s="5">
        <v>189</v>
      </c>
      <c r="J8" s="22">
        <v>0</v>
      </c>
      <c r="K8" s="24">
        <v>189</v>
      </c>
      <c r="L8" s="22">
        <v>0</v>
      </c>
      <c r="M8" s="42"/>
      <c r="N8" s="22"/>
      <c r="O8" s="5"/>
      <c r="P8" s="22"/>
      <c r="Q8" s="6">
        <v>4</v>
      </c>
      <c r="R8" s="6">
        <v>746</v>
      </c>
      <c r="S8" s="7">
        <v>186.5</v>
      </c>
      <c r="T8" s="41">
        <v>1</v>
      </c>
      <c r="U8" s="8">
        <v>2</v>
      </c>
      <c r="V8" s="9">
        <v>188.5</v>
      </c>
    </row>
    <row r="9" spans="1:24" x14ac:dyDescent="0.3">
      <c r="A9" s="1" t="s">
        <v>11</v>
      </c>
      <c r="B9" s="2" t="s">
        <v>147</v>
      </c>
      <c r="C9" s="3">
        <v>45892</v>
      </c>
      <c r="D9" s="4" t="s">
        <v>102</v>
      </c>
      <c r="E9" s="24">
        <v>181</v>
      </c>
      <c r="F9" s="22">
        <v>2</v>
      </c>
      <c r="G9" s="24">
        <v>185</v>
      </c>
      <c r="H9" s="22">
        <v>1</v>
      </c>
      <c r="I9" s="5">
        <v>195</v>
      </c>
      <c r="J9" s="22">
        <v>4</v>
      </c>
      <c r="K9" s="42">
        <v>183</v>
      </c>
      <c r="L9" s="22">
        <v>0</v>
      </c>
      <c r="M9" s="42"/>
      <c r="N9" s="22"/>
      <c r="O9" s="5"/>
      <c r="P9" s="22"/>
      <c r="Q9" s="6">
        <v>4</v>
      </c>
      <c r="R9" s="6">
        <v>744</v>
      </c>
      <c r="S9" s="7">
        <v>186</v>
      </c>
      <c r="T9" s="41">
        <v>7</v>
      </c>
      <c r="U9" s="8">
        <v>5</v>
      </c>
      <c r="V9" s="9">
        <v>191</v>
      </c>
    </row>
    <row r="10" spans="1:24" x14ac:dyDescent="0.3">
      <c r="A10" s="1" t="s">
        <v>11</v>
      </c>
      <c r="B10" s="2" t="s">
        <v>147</v>
      </c>
      <c r="C10" s="3">
        <v>45907</v>
      </c>
      <c r="D10" s="4" t="s">
        <v>40</v>
      </c>
      <c r="E10" s="5">
        <v>185</v>
      </c>
      <c r="F10" s="22">
        <v>2</v>
      </c>
      <c r="G10" s="24">
        <v>189</v>
      </c>
      <c r="H10" s="22"/>
      <c r="I10" s="5">
        <v>189</v>
      </c>
      <c r="J10" s="22">
        <v>1</v>
      </c>
      <c r="K10" s="5">
        <v>186</v>
      </c>
      <c r="L10" s="22"/>
      <c r="M10" s="5">
        <v>191</v>
      </c>
      <c r="N10" s="22">
        <v>1</v>
      </c>
      <c r="O10" s="5">
        <v>174</v>
      </c>
      <c r="P10" s="22">
        <v>1</v>
      </c>
      <c r="Q10" s="6">
        <v>6</v>
      </c>
      <c r="R10" s="6">
        <v>1114</v>
      </c>
      <c r="S10" s="7">
        <v>185.66666666666666</v>
      </c>
      <c r="T10" s="41">
        <v>5</v>
      </c>
      <c r="U10" s="8">
        <v>4</v>
      </c>
      <c r="V10" s="9">
        <v>189.66666666666666</v>
      </c>
    </row>
    <row r="11" spans="1:24" x14ac:dyDescent="0.3">
      <c r="A11" s="1" t="s">
        <v>11</v>
      </c>
      <c r="B11" s="2" t="s">
        <v>147</v>
      </c>
      <c r="C11" s="3">
        <v>45920</v>
      </c>
      <c r="D11" s="4" t="s">
        <v>56</v>
      </c>
      <c r="E11" s="61">
        <v>191</v>
      </c>
      <c r="F11" s="61">
        <v>2</v>
      </c>
      <c r="G11" s="24">
        <v>179</v>
      </c>
      <c r="H11" s="61">
        <v>0</v>
      </c>
      <c r="I11" s="61">
        <v>189</v>
      </c>
      <c r="J11" s="61">
        <v>1</v>
      </c>
      <c r="K11" s="61">
        <v>188</v>
      </c>
      <c r="L11" s="61">
        <v>1</v>
      </c>
      <c r="M11" s="5"/>
      <c r="N11" s="22"/>
      <c r="O11" s="5"/>
      <c r="P11" s="22"/>
      <c r="Q11" s="6">
        <v>4</v>
      </c>
      <c r="R11" s="6">
        <v>747</v>
      </c>
      <c r="S11" s="7">
        <v>186.75</v>
      </c>
      <c r="T11" s="41">
        <v>4</v>
      </c>
      <c r="U11" s="8">
        <v>2</v>
      </c>
      <c r="V11" s="9">
        <v>188.75</v>
      </c>
    </row>
    <row r="12" spans="1:24" x14ac:dyDescent="0.3">
      <c r="A12" s="1" t="s">
        <v>11</v>
      </c>
      <c r="B12" s="2" t="s">
        <v>147</v>
      </c>
      <c r="C12" s="3">
        <v>45920</v>
      </c>
      <c r="D12" s="4" t="s">
        <v>40</v>
      </c>
      <c r="E12" s="24">
        <v>193</v>
      </c>
      <c r="F12" s="22">
        <v>2</v>
      </c>
      <c r="G12" s="24">
        <v>197</v>
      </c>
      <c r="H12" s="22">
        <v>1</v>
      </c>
      <c r="I12" s="5">
        <v>197</v>
      </c>
      <c r="J12" s="22">
        <v>5</v>
      </c>
      <c r="K12" s="42">
        <v>191</v>
      </c>
      <c r="L12" s="22">
        <v>3</v>
      </c>
      <c r="M12" s="42"/>
      <c r="N12" s="22"/>
      <c r="O12" s="5"/>
      <c r="P12" s="22"/>
      <c r="Q12" s="6">
        <v>4</v>
      </c>
      <c r="R12" s="6">
        <v>778</v>
      </c>
      <c r="S12" s="7">
        <v>194.5</v>
      </c>
      <c r="T12" s="41">
        <v>11</v>
      </c>
      <c r="U12" s="8">
        <v>9</v>
      </c>
      <c r="V12" s="9">
        <v>203.5</v>
      </c>
    </row>
    <row r="13" spans="1:24" x14ac:dyDescent="0.3">
      <c r="A13" s="47" t="s">
        <v>11</v>
      </c>
      <c r="B13" s="2" t="s">
        <v>147</v>
      </c>
      <c r="C13" s="3">
        <v>45927</v>
      </c>
      <c r="D13" s="100" t="s">
        <v>102</v>
      </c>
      <c r="E13" s="24">
        <v>196</v>
      </c>
      <c r="F13" s="22">
        <v>4</v>
      </c>
      <c r="G13" s="24">
        <v>193</v>
      </c>
      <c r="H13" s="22">
        <v>1</v>
      </c>
      <c r="I13" s="5">
        <v>193</v>
      </c>
      <c r="J13" s="22">
        <v>1</v>
      </c>
      <c r="K13" s="42">
        <v>194</v>
      </c>
      <c r="L13" s="22">
        <v>3</v>
      </c>
      <c r="M13" s="42"/>
      <c r="N13" s="22"/>
      <c r="O13" s="5"/>
      <c r="P13" s="22"/>
      <c r="Q13" s="8">
        <v>4</v>
      </c>
      <c r="R13" s="8">
        <v>776</v>
      </c>
      <c r="S13" s="7">
        <v>194</v>
      </c>
      <c r="T13" s="41">
        <v>9</v>
      </c>
      <c r="U13" s="8">
        <v>5</v>
      </c>
      <c r="V13" s="7">
        <v>199</v>
      </c>
    </row>
    <row r="14" spans="1:24" x14ac:dyDescent="0.3">
      <c r="A14" s="1" t="s">
        <v>11</v>
      </c>
      <c r="B14" s="2" t="s">
        <v>147</v>
      </c>
      <c r="C14" s="3">
        <v>45941</v>
      </c>
      <c r="D14" s="4" t="s">
        <v>40</v>
      </c>
      <c r="E14" s="5">
        <v>187</v>
      </c>
      <c r="F14" s="22">
        <v>0</v>
      </c>
      <c r="G14" s="24">
        <v>181</v>
      </c>
      <c r="H14" s="22">
        <v>3</v>
      </c>
      <c r="I14" s="5">
        <v>187</v>
      </c>
      <c r="J14" s="22">
        <v>0</v>
      </c>
      <c r="K14" s="5">
        <v>194</v>
      </c>
      <c r="L14" s="22">
        <v>3</v>
      </c>
      <c r="M14" s="5">
        <v>190</v>
      </c>
      <c r="N14" s="22">
        <v>1</v>
      </c>
      <c r="O14" s="5">
        <v>196</v>
      </c>
      <c r="P14" s="22">
        <v>0</v>
      </c>
      <c r="Q14" s="6">
        <v>6</v>
      </c>
      <c r="R14" s="6">
        <v>1135</v>
      </c>
      <c r="S14" s="7">
        <v>189.16666666666666</v>
      </c>
      <c r="T14" s="41">
        <v>7</v>
      </c>
      <c r="U14" s="8">
        <v>4</v>
      </c>
      <c r="V14" s="9">
        <v>193.16666666666666</v>
      </c>
    </row>
    <row r="15" spans="1:24" x14ac:dyDescent="0.3">
      <c r="A15" s="1" t="s">
        <v>11</v>
      </c>
      <c r="B15" s="2" t="s">
        <v>147</v>
      </c>
      <c r="C15" s="3">
        <v>45955</v>
      </c>
      <c r="D15" s="4" t="s">
        <v>102</v>
      </c>
      <c r="E15" s="24">
        <v>195</v>
      </c>
      <c r="F15" s="22">
        <v>4</v>
      </c>
      <c r="G15" s="24">
        <v>190</v>
      </c>
      <c r="H15" s="22">
        <v>2</v>
      </c>
      <c r="I15" s="5">
        <v>194</v>
      </c>
      <c r="J15" s="22">
        <v>0</v>
      </c>
      <c r="K15" s="42">
        <v>191</v>
      </c>
      <c r="L15" s="22">
        <v>4</v>
      </c>
      <c r="M15" s="42">
        <v>191</v>
      </c>
      <c r="N15" s="22">
        <v>2</v>
      </c>
      <c r="O15" s="5">
        <v>187</v>
      </c>
      <c r="P15" s="22">
        <v>2</v>
      </c>
      <c r="Q15" s="6">
        <v>6</v>
      </c>
      <c r="R15" s="6">
        <v>1148</v>
      </c>
      <c r="S15" s="7">
        <v>191.33333333333334</v>
      </c>
      <c r="T15" s="41">
        <v>14</v>
      </c>
      <c r="U15" s="8">
        <v>8</v>
      </c>
      <c r="V15" s="9">
        <v>199.33333333333334</v>
      </c>
    </row>
    <row r="17" spans="1:22" x14ac:dyDescent="0.3">
      <c r="Q17" s="37">
        <f>SUM(Q2:Q16)</f>
        <v>66</v>
      </c>
      <c r="R17" s="37">
        <f>SUM(R2:R16)</f>
        <v>12449.001</v>
      </c>
      <c r="S17" s="38">
        <f>SUM(R17/Q17)</f>
        <v>188.62122727272728</v>
      </c>
      <c r="T17" s="37">
        <f>SUM(T2:T16)</f>
        <v>103</v>
      </c>
      <c r="U17" s="37">
        <f>SUM(U2:U16)</f>
        <v>64</v>
      </c>
      <c r="V17" s="39">
        <f>SUM(S17+U17)</f>
        <v>252.62122727272728</v>
      </c>
    </row>
    <row r="20" spans="1:22" x14ac:dyDescent="0.3">
      <c r="A20" s="25" t="s">
        <v>1</v>
      </c>
      <c r="B20" s="26" t="s">
        <v>2</v>
      </c>
      <c r="C20" s="27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3">
      <c r="A21" s="1" t="s">
        <v>35</v>
      </c>
      <c r="B21" s="2" t="s">
        <v>147</v>
      </c>
      <c r="C21" s="3">
        <v>45836</v>
      </c>
      <c r="D21" s="4" t="s">
        <v>102</v>
      </c>
      <c r="E21" s="5">
        <v>179</v>
      </c>
      <c r="F21" s="22">
        <v>0</v>
      </c>
      <c r="G21" s="24">
        <v>185</v>
      </c>
      <c r="H21" s="22">
        <v>2</v>
      </c>
      <c r="I21" s="5">
        <v>197</v>
      </c>
      <c r="J21" s="22">
        <v>0</v>
      </c>
      <c r="K21" s="5">
        <v>181</v>
      </c>
      <c r="L21" s="22">
        <v>1</v>
      </c>
      <c r="M21" s="5"/>
      <c r="N21" s="22"/>
      <c r="O21" s="5"/>
      <c r="P21" s="22"/>
      <c r="Q21" s="6">
        <v>4</v>
      </c>
      <c r="R21" s="6">
        <v>742</v>
      </c>
      <c r="S21" s="7">
        <v>185.5</v>
      </c>
      <c r="T21" s="41">
        <v>3</v>
      </c>
      <c r="U21" s="8">
        <v>4</v>
      </c>
      <c r="V21" s="9">
        <v>189.5</v>
      </c>
    </row>
    <row r="23" spans="1:22" x14ac:dyDescent="0.3">
      <c r="Q23" s="37">
        <f>SUM(Q21:Q22)</f>
        <v>4</v>
      </c>
      <c r="R23" s="37">
        <f>SUM(R21:R22)</f>
        <v>742</v>
      </c>
      <c r="S23" s="38">
        <f>SUM(R23/Q23)</f>
        <v>185.5</v>
      </c>
      <c r="T23" s="37">
        <f>SUM(T21:T22)</f>
        <v>3</v>
      </c>
      <c r="U23" s="37">
        <f>SUM(U21:U22)</f>
        <v>4</v>
      </c>
      <c r="V23" s="39">
        <f>SUM(S23+U23)</f>
        <v>189.5</v>
      </c>
    </row>
    <row r="25" spans="1:22" x14ac:dyDescent="0.3">
      <c r="A25" s="25" t="s">
        <v>1</v>
      </c>
      <c r="B25" s="26" t="s">
        <v>2</v>
      </c>
      <c r="C25" s="27" t="s">
        <v>3</v>
      </c>
      <c r="D25" s="28" t="s">
        <v>4</v>
      </c>
      <c r="E25" s="29" t="s">
        <v>21</v>
      </c>
      <c r="F25" s="29" t="s">
        <v>22</v>
      </c>
      <c r="G25" s="29" t="s">
        <v>23</v>
      </c>
      <c r="H25" s="29" t="s">
        <v>22</v>
      </c>
      <c r="I25" s="29" t="s">
        <v>24</v>
      </c>
      <c r="J25" s="29" t="s">
        <v>22</v>
      </c>
      <c r="K25" s="29" t="s">
        <v>25</v>
      </c>
      <c r="L25" s="29" t="s">
        <v>22</v>
      </c>
      <c r="M25" s="29" t="s">
        <v>26</v>
      </c>
      <c r="N25" s="29" t="s">
        <v>22</v>
      </c>
      <c r="O25" s="29" t="s">
        <v>27</v>
      </c>
      <c r="P25" s="29" t="s">
        <v>22</v>
      </c>
      <c r="Q25" s="30" t="s">
        <v>28</v>
      </c>
      <c r="R25" s="31" t="s">
        <v>29</v>
      </c>
      <c r="S25" s="32" t="s">
        <v>5</v>
      </c>
      <c r="T25" s="32" t="s">
        <v>30</v>
      </c>
      <c r="U25" s="31" t="s">
        <v>6</v>
      </c>
      <c r="V25" s="32" t="s">
        <v>31</v>
      </c>
    </row>
    <row r="26" spans="1:22" x14ac:dyDescent="0.3">
      <c r="A26" s="47" t="s">
        <v>15</v>
      </c>
      <c r="B26" s="2" t="s">
        <v>147</v>
      </c>
      <c r="C26" s="3">
        <v>45927</v>
      </c>
      <c r="D26" s="100" t="s">
        <v>102</v>
      </c>
      <c r="E26" s="5">
        <v>196</v>
      </c>
      <c r="F26" s="22">
        <v>2</v>
      </c>
      <c r="G26" s="5">
        <v>195</v>
      </c>
      <c r="H26" s="22">
        <v>1</v>
      </c>
      <c r="I26" s="5">
        <v>198</v>
      </c>
      <c r="J26" s="22">
        <v>3</v>
      </c>
      <c r="K26" s="5">
        <v>195</v>
      </c>
      <c r="L26" s="22">
        <v>1</v>
      </c>
      <c r="M26" s="5"/>
      <c r="N26" s="22"/>
      <c r="O26" s="5"/>
      <c r="P26" s="22"/>
      <c r="Q26" s="8">
        <v>4</v>
      </c>
      <c r="R26" s="8">
        <v>784</v>
      </c>
      <c r="S26" s="7">
        <v>196</v>
      </c>
      <c r="T26" s="41">
        <f>SUM(F26+H26+J26+L26)</f>
        <v>7</v>
      </c>
      <c r="U26" s="8">
        <v>3</v>
      </c>
      <c r="V26" s="7">
        <v>199</v>
      </c>
    </row>
    <row r="27" spans="1:22" x14ac:dyDescent="0.3">
      <c r="A27" s="1" t="s">
        <v>15</v>
      </c>
      <c r="B27" s="2" t="s">
        <v>147</v>
      </c>
      <c r="C27" s="3">
        <v>45952</v>
      </c>
      <c r="D27" s="4" t="s">
        <v>70</v>
      </c>
      <c r="E27" s="5">
        <v>193</v>
      </c>
      <c r="F27" s="22">
        <v>3</v>
      </c>
      <c r="G27" s="5">
        <v>198</v>
      </c>
      <c r="H27" s="22">
        <v>4</v>
      </c>
      <c r="I27" s="5">
        <v>198.001</v>
      </c>
      <c r="J27" s="22">
        <v>8</v>
      </c>
      <c r="K27" s="5">
        <v>197</v>
      </c>
      <c r="L27" s="22">
        <v>2</v>
      </c>
      <c r="M27" s="5"/>
      <c r="N27" s="22"/>
      <c r="O27" s="5"/>
      <c r="P27" s="22"/>
      <c r="Q27" s="6">
        <v>4</v>
      </c>
      <c r="R27" s="6">
        <v>786.00099999999998</v>
      </c>
      <c r="S27" s="7">
        <v>196.50024999999999</v>
      </c>
      <c r="T27" s="41">
        <v>17</v>
      </c>
      <c r="U27" s="8">
        <v>11</v>
      </c>
      <c r="V27" s="9">
        <v>207.50024999999999</v>
      </c>
    </row>
    <row r="28" spans="1:22" x14ac:dyDescent="0.3">
      <c r="A28" s="1" t="s">
        <v>15</v>
      </c>
      <c r="B28" s="2" t="s">
        <v>147</v>
      </c>
      <c r="C28" s="3">
        <v>45935</v>
      </c>
      <c r="D28" s="4" t="s">
        <v>70</v>
      </c>
      <c r="E28" s="5">
        <v>197</v>
      </c>
      <c r="F28" s="22">
        <v>6</v>
      </c>
      <c r="G28" s="5">
        <v>194</v>
      </c>
      <c r="H28" s="22">
        <v>0</v>
      </c>
      <c r="I28" s="5">
        <v>195</v>
      </c>
      <c r="J28" s="22">
        <v>1</v>
      </c>
      <c r="K28" s="5">
        <v>194</v>
      </c>
      <c r="L28" s="22">
        <v>4</v>
      </c>
      <c r="M28" s="5"/>
      <c r="N28" s="22"/>
      <c r="O28" s="5"/>
      <c r="P28" s="22"/>
      <c r="Q28" s="6">
        <v>4</v>
      </c>
      <c r="R28" s="6">
        <v>780</v>
      </c>
      <c r="S28" s="7">
        <v>195</v>
      </c>
      <c r="T28" s="41">
        <f>SUM(F28+H28+J28+L28)</f>
        <v>11</v>
      </c>
      <c r="U28" s="8">
        <v>6</v>
      </c>
      <c r="V28" s="9">
        <v>201</v>
      </c>
    </row>
    <row r="29" spans="1:22" x14ac:dyDescent="0.3">
      <c r="A29" s="1" t="s">
        <v>15</v>
      </c>
      <c r="B29" s="2" t="s">
        <v>147</v>
      </c>
      <c r="C29" s="3">
        <v>45955</v>
      </c>
      <c r="D29" s="4" t="s">
        <v>102</v>
      </c>
      <c r="E29" s="5">
        <v>195</v>
      </c>
      <c r="F29" s="22">
        <v>1</v>
      </c>
      <c r="G29" s="5">
        <v>196</v>
      </c>
      <c r="H29" s="22">
        <v>3</v>
      </c>
      <c r="I29" s="5">
        <v>189</v>
      </c>
      <c r="J29" s="22">
        <v>3</v>
      </c>
      <c r="K29" s="5">
        <v>195</v>
      </c>
      <c r="L29" s="22">
        <v>0</v>
      </c>
      <c r="M29" s="5">
        <v>192</v>
      </c>
      <c r="N29" s="22">
        <v>1</v>
      </c>
      <c r="O29" s="5">
        <v>197.001</v>
      </c>
      <c r="P29" s="22">
        <v>3</v>
      </c>
      <c r="Q29" s="6">
        <v>6</v>
      </c>
      <c r="R29" s="6">
        <v>1164.001</v>
      </c>
      <c r="S29" s="7">
        <v>194.00016666666667</v>
      </c>
      <c r="T29" s="41">
        <v>11</v>
      </c>
      <c r="U29" s="8">
        <v>8</v>
      </c>
      <c r="V29" s="9">
        <v>202.00016666666667</v>
      </c>
    </row>
    <row r="30" spans="1:22" x14ac:dyDescent="0.3">
      <c r="A30" s="1" t="s">
        <v>15</v>
      </c>
      <c r="B30" s="2" t="s">
        <v>147</v>
      </c>
      <c r="C30" s="3">
        <v>45963</v>
      </c>
      <c r="D30" s="4" t="s">
        <v>70</v>
      </c>
      <c r="E30" s="5">
        <v>197</v>
      </c>
      <c r="F30" s="22">
        <v>5</v>
      </c>
      <c r="G30" s="5">
        <v>197</v>
      </c>
      <c r="H30" s="22">
        <v>1</v>
      </c>
      <c r="I30" s="5">
        <v>192</v>
      </c>
      <c r="J30" s="22">
        <v>3</v>
      </c>
      <c r="K30" s="5">
        <v>195</v>
      </c>
      <c r="L30" s="22">
        <v>4</v>
      </c>
      <c r="M30" s="5"/>
      <c r="N30" s="22"/>
      <c r="O30" s="5"/>
      <c r="P30" s="22"/>
      <c r="Q30" s="6">
        <v>4</v>
      </c>
      <c r="R30" s="6">
        <v>781</v>
      </c>
      <c r="S30" s="7">
        <v>195.25</v>
      </c>
      <c r="T30" s="41">
        <v>13</v>
      </c>
      <c r="U30" s="8">
        <v>11</v>
      </c>
      <c r="V30" s="9">
        <v>206.25</v>
      </c>
    </row>
    <row r="31" spans="1:22" x14ac:dyDescent="0.3">
      <c r="A31" s="47" t="s">
        <v>15</v>
      </c>
      <c r="B31" s="2" t="s">
        <v>147</v>
      </c>
      <c r="C31" s="3">
        <v>45966</v>
      </c>
      <c r="D31" s="100" t="s">
        <v>40</v>
      </c>
      <c r="E31" s="5">
        <v>195</v>
      </c>
      <c r="F31" s="22">
        <v>3</v>
      </c>
      <c r="G31" s="5">
        <v>198.001</v>
      </c>
      <c r="H31" s="22">
        <v>4</v>
      </c>
      <c r="I31" s="5">
        <v>197</v>
      </c>
      <c r="J31" s="22">
        <v>6</v>
      </c>
      <c r="K31" s="5">
        <v>194</v>
      </c>
      <c r="L31" s="22">
        <v>2</v>
      </c>
      <c r="M31" s="5"/>
      <c r="N31" s="22"/>
      <c r="O31" s="5"/>
      <c r="P31" s="22"/>
      <c r="Q31" s="8">
        <v>4</v>
      </c>
      <c r="R31" s="8">
        <v>784.00099999999998</v>
      </c>
      <c r="S31" s="7">
        <v>196.00024999999999</v>
      </c>
      <c r="T31" s="41">
        <v>15</v>
      </c>
      <c r="U31" s="8">
        <v>6</v>
      </c>
      <c r="V31" s="7">
        <v>202.00024999999999</v>
      </c>
    </row>
    <row r="33" spans="17:22" x14ac:dyDescent="0.3">
      <c r="Q33" s="37">
        <f>SUM(Q26:Q32)</f>
        <v>26</v>
      </c>
      <c r="R33" s="37">
        <f>SUM(R26:R32)</f>
        <v>5079.0030000000006</v>
      </c>
      <c r="S33" s="38">
        <f>SUM(R33/Q33)</f>
        <v>195.34626923076925</v>
      </c>
      <c r="T33" s="37">
        <f>SUM(T26:T32)</f>
        <v>74</v>
      </c>
      <c r="U33" s="37">
        <f>SUM(U26:U32)</f>
        <v>45</v>
      </c>
      <c r="V33" s="39">
        <f>SUM(S33+U33)</f>
        <v>240.34626923076925</v>
      </c>
    </row>
  </sheetData>
  <protectedRanges>
    <protectedRange algorithmName="SHA-512" hashValue="ON39YdpmFHfN9f47KpiRvqrKx0V9+erV1CNkpWzYhW/Qyc6aT8rEyCrvauWSYGZK2ia3o7vd3akF07acHAFpOA==" saltValue="yVW9XmDwTqEnmpSGai0KYg==" spinCount="100000" sqref="B1 B20 B25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21:C21 E21:P21" name="Range1_5_1"/>
    <protectedRange algorithmName="SHA-512" hashValue="ON39YdpmFHfN9f47KpiRvqrKx0V9+erV1CNkpWzYhW/Qyc6aT8rEyCrvauWSYGZK2ia3o7vd3akF07acHAFpOA==" saltValue="yVW9XmDwTqEnmpSGai0KYg==" spinCount="100000" sqref="D21" name="Range1_1_14"/>
    <protectedRange algorithmName="SHA-512" hashValue="ON39YdpmFHfN9f47KpiRvqrKx0V9+erV1CNkpWzYhW/Qyc6aT8rEyCrvauWSYGZK2ia3o7vd3akF07acHAFpOA==" saltValue="yVW9XmDwTqEnmpSGai0KYg==" spinCount="100000" sqref="T21" name="Range1_3_5_6"/>
    <protectedRange algorithmName="SHA-512" hashValue="ON39YdpmFHfN9f47KpiRvqrKx0V9+erV1CNkpWzYhW/Qyc6aT8rEyCrvauWSYGZK2ia3o7vd3akF07acHAFpOA==" saltValue="yVW9XmDwTqEnmpSGai0KYg==" spinCount="100000" sqref="E4 B4:C4 H4:L4 N4" name="Range1_2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G4 M4 O4" name="Range1_33_1_4"/>
    <protectedRange algorithmName="SHA-512" hashValue="ON39YdpmFHfN9f47KpiRvqrKx0V9+erV1CNkpWzYhW/Qyc6aT8rEyCrvauWSYGZK2ia3o7vd3akF07acHAFpOA==" saltValue="yVW9XmDwTqEnmpSGai0KYg==" spinCount="100000" sqref="T4" name="Range1_3_5_20"/>
    <protectedRange algorithmName="SHA-512" hashValue="ON39YdpmFHfN9f47KpiRvqrKx0V9+erV1CNkpWzYhW/Qyc6aT8rEyCrvauWSYGZK2ia3o7vd3akF07acHAFpOA==" saltValue="yVW9XmDwTqEnmpSGai0KYg==" spinCount="100000" sqref="B9:C9" name="Range1_32"/>
    <protectedRange algorithmName="SHA-512" hashValue="ON39YdpmFHfN9f47KpiRvqrKx0V9+erV1CNkpWzYhW/Qyc6aT8rEyCrvauWSYGZK2ia3o7vd3akF07acHAFpOA==" saltValue="yVW9XmDwTqEnmpSGai0KYg==" spinCount="100000" sqref="D9" name="Range1_1_32"/>
    <protectedRange algorithmName="SHA-512" hashValue="ON39YdpmFHfN9f47KpiRvqrKx0V9+erV1CNkpWzYhW/Qyc6aT8rEyCrvauWSYGZK2ia3o7vd3akF07acHAFpOA==" saltValue="yVW9XmDwTqEnmpSGai0KYg==" spinCount="100000" sqref="E9 H9:L9 N9" name="Range1_1_2_19_1_6"/>
    <protectedRange algorithmName="SHA-512" hashValue="ON39YdpmFHfN9f47KpiRvqrKx0V9+erV1CNkpWzYhW/Qyc6aT8rEyCrvauWSYGZK2ia3o7vd3akF07acHAFpOA==" saltValue="yVW9XmDwTqEnmpSGai0KYg==" spinCount="100000" sqref="T9" name="Range1_3_5_31"/>
    <protectedRange sqref="E10 B10:C10 H10:O10" name="Range1_9_2"/>
    <protectedRange sqref="D10" name="Range1_1_6_1"/>
    <protectedRange sqref="T10" name="Range1_3_5_5_1"/>
    <protectedRange algorithmName="SHA-512" hashValue="ON39YdpmFHfN9f47KpiRvqrKx0V9+erV1CNkpWzYhW/Qyc6aT8rEyCrvauWSYGZK2ia3o7vd3akF07acHAFpOA==" saltValue="yVW9XmDwTqEnmpSGai0KYg==" spinCount="100000" sqref="H11:L11 N11 B11:C11 E11" name="Range1_13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"/>
    <protectedRange sqref="B12:C12" name="Range1_13_1"/>
    <protectedRange sqref="D12" name="Range1_1_4_1"/>
    <protectedRange sqref="T12" name="Range1_3_5_4_1"/>
    <protectedRange algorithmName="SHA-512" hashValue="ON39YdpmFHfN9f47KpiRvqrKx0V9+erV1CNkpWzYhW/Qyc6aT8rEyCrvauWSYGZK2ia3o7vd3akF07acHAFpOA==" saltValue="yVW9XmDwTqEnmpSGai0KYg==" spinCount="100000" sqref="D26" name="Range1_1_14_1"/>
    <protectedRange algorithmName="SHA-512" hashValue="ON39YdpmFHfN9f47KpiRvqrKx0V9+erV1CNkpWzYhW/Qyc6aT8rEyCrvauWSYGZK2ia3o7vd3akF07acHAFpOA==" saltValue="yVW9XmDwTqEnmpSGai0KYg==" spinCount="100000" sqref="B26:C26" name="Range1_13_2"/>
    <protectedRange algorithmName="SHA-512" hashValue="ON39YdpmFHfN9f47KpiRvqrKx0V9+erV1CNkpWzYhW/Qyc6aT8rEyCrvauWSYGZK2ia3o7vd3akF07acHAFpOA==" saltValue="yVW9XmDwTqEnmpSGai0KYg==" spinCount="100000" sqref="E26:P26 T26 T28" name="Range1_3_5_4_2"/>
    <protectedRange algorithmName="SHA-512" hashValue="ON39YdpmFHfN9f47KpiRvqrKx0V9+erV1CNkpWzYhW/Qyc6aT8rEyCrvauWSYGZK2ia3o7vd3akF07acHAFpOA==" saltValue="yVW9XmDwTqEnmpSGai0KYg==" spinCount="100000" sqref="B13:C13" name="Range1_9"/>
    <protectedRange algorithmName="SHA-512" hashValue="ON39YdpmFHfN9f47KpiRvqrKx0V9+erV1CNkpWzYhW/Qyc6aT8rEyCrvauWSYGZK2ia3o7vd3akF07acHAFpOA==" saltValue="yVW9XmDwTqEnmpSGai0KYg==" spinCount="100000" sqref="D13" name="Range1_1_14_2"/>
    <protectedRange algorithmName="SHA-512" hashValue="ON39YdpmFHfN9f47KpiRvqrKx0V9+erV1CNkpWzYhW/Qyc6aT8rEyCrvauWSYGZK2ia3o7vd3akF07acHAFpOA==" saltValue="yVW9XmDwTqEnmpSGai0KYg==" spinCount="100000" sqref="E13 H13:L13 N13" name="Range1_1_2_19_1_1"/>
    <protectedRange algorithmName="SHA-512" hashValue="ON39YdpmFHfN9f47KpiRvqrKx0V9+erV1CNkpWzYhW/Qyc6aT8rEyCrvauWSYGZK2ia3o7vd3akF07acHAFpOA==" saltValue="yVW9XmDwTqEnmpSGai0KYg==" spinCount="100000" sqref="T13" name="Range1_3_5_6_1"/>
    <protectedRange algorithmName="SHA-512" hashValue="ON39YdpmFHfN9f47KpiRvqrKx0V9+erV1CNkpWzYhW/Qyc6aT8rEyCrvauWSYGZK2ia3o7vd3akF07acHAFpOA==" saltValue="yVW9XmDwTqEnmpSGai0KYg==" spinCount="100000" sqref="B28:C28" name="Range1_2"/>
    <protectedRange algorithmName="SHA-512" hashValue="ON39YdpmFHfN9f47KpiRvqrKx0V9+erV1CNkpWzYhW/Qyc6aT8rEyCrvauWSYGZK2ia3o7vd3akF07acHAFpOA==" saltValue="yVW9XmDwTqEnmpSGai0KYg==" spinCount="100000" sqref="D28" name="Range1_1_1"/>
    <protectedRange algorithmName="SHA-512" hashValue="ON39YdpmFHfN9f47KpiRvqrKx0V9+erV1CNkpWzYhW/Qyc6aT8rEyCrvauWSYGZK2ia3o7vd3akF07acHAFpOA==" saltValue="yVW9XmDwTqEnmpSGai0KYg==" spinCount="100000" sqref="E28:P28" name="Range1_3_5_1"/>
    <protectedRange sqref="E14 B14:C14 H14:L14 N14" name="Range1_13_3"/>
    <protectedRange sqref="D14" name="Range1_1_4_2"/>
    <protectedRange sqref="G14 M14 O14" name="Range1_33_1"/>
    <protectedRange sqref="T14" name="Range1_3_5_4_3"/>
    <protectedRange algorithmName="SHA-512" hashValue="ON39YdpmFHfN9f47KpiRvqrKx0V9+erV1CNkpWzYhW/Qyc6aT8rEyCrvauWSYGZK2ia3o7vd3akF07acHAFpOA==" saltValue="yVW9XmDwTqEnmpSGai0KYg==" spinCount="100000" sqref="B27:C27" name="Range1_5"/>
    <protectedRange algorithmName="SHA-512" hashValue="ON39YdpmFHfN9f47KpiRvqrKx0V9+erV1CNkpWzYhW/Qyc6aT8rEyCrvauWSYGZK2ia3o7vd3akF07acHAFpOA==" saltValue="yVW9XmDwTqEnmpSGai0KYg==" spinCount="100000" sqref="D27" name="Range1_1_4_3"/>
    <protectedRange algorithmName="SHA-512" hashValue="ON39YdpmFHfN9f47KpiRvqrKx0V9+erV1CNkpWzYhW/Qyc6aT8rEyCrvauWSYGZK2ia3o7vd3akF07acHAFpOA==" saltValue="yVW9XmDwTqEnmpSGai0KYg==" spinCount="100000" sqref="E27:P27 T27" name="Range1_3_5_4_4"/>
    <protectedRange algorithmName="SHA-512" hashValue="ON39YdpmFHfN9f47KpiRvqrKx0V9+erV1CNkpWzYhW/Qyc6aT8rEyCrvauWSYGZK2ia3o7vd3akF07acHAFpOA==" saltValue="yVW9XmDwTqEnmpSGai0KYg==" spinCount="100000" sqref="B29:C29" name="Range1_14"/>
    <protectedRange algorithmName="SHA-512" hashValue="ON39YdpmFHfN9f47KpiRvqrKx0V9+erV1CNkpWzYhW/Qyc6aT8rEyCrvauWSYGZK2ia3o7vd3akF07acHAFpOA==" saltValue="yVW9XmDwTqEnmpSGai0KYg==" spinCount="100000" sqref="D29" name="Range1_1_8"/>
    <protectedRange algorithmName="SHA-512" hashValue="ON39YdpmFHfN9f47KpiRvqrKx0V9+erV1CNkpWzYhW/Qyc6aT8rEyCrvauWSYGZK2ia3o7vd3akF07acHAFpOA==" saltValue="yVW9XmDwTqEnmpSGai0KYg==" spinCount="100000" sqref="E29:P29 T29" name="Range1_3_5_9"/>
    <protectedRange algorithmName="SHA-512" hashValue="ON39YdpmFHfN9f47KpiRvqrKx0V9+erV1CNkpWzYhW/Qyc6aT8rEyCrvauWSYGZK2ia3o7vd3akF07acHAFpOA==" saltValue="yVW9XmDwTqEnmpSGai0KYg==" spinCount="100000" sqref="B15:C15" name="Range1_15"/>
    <protectedRange algorithmName="SHA-512" hashValue="ON39YdpmFHfN9f47KpiRvqrKx0V9+erV1CNkpWzYhW/Qyc6aT8rEyCrvauWSYGZK2ia3o7vd3akF07acHAFpOA==" saltValue="yVW9XmDwTqEnmpSGai0KYg==" spinCount="100000" sqref="D15" name="Range1_1_9"/>
    <protectedRange algorithmName="SHA-512" hashValue="ON39YdpmFHfN9f47KpiRvqrKx0V9+erV1CNkpWzYhW/Qyc6aT8rEyCrvauWSYGZK2ia3o7vd3akF07acHAFpOA==" saltValue="yVW9XmDwTqEnmpSGai0KYg==" spinCount="100000" sqref="E15 G15:O15" name="Range1_33_1_3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30:C30" name="Range1_5_2"/>
    <protectedRange algorithmName="SHA-512" hashValue="ON39YdpmFHfN9f47KpiRvqrKx0V9+erV1CNkpWzYhW/Qyc6aT8rEyCrvauWSYGZK2ia3o7vd3akF07acHAFpOA==" saltValue="yVW9XmDwTqEnmpSGai0KYg==" spinCount="100000" sqref="D30" name="Range1_1_4_4"/>
    <protectedRange algorithmName="SHA-512" hashValue="ON39YdpmFHfN9f47KpiRvqrKx0V9+erV1CNkpWzYhW/Qyc6aT8rEyCrvauWSYGZK2ia3o7vd3akF07acHAFpOA==" saltValue="yVW9XmDwTqEnmpSGai0KYg==" spinCount="100000" sqref="E30:P30 T30" name="Range1_3_5_4_5"/>
    <protectedRange sqref="B31:C31" name="Range1_12"/>
    <protectedRange sqref="D31" name="Range1_1_3"/>
    <protectedRange sqref="E31:P31 T31" name="Range1_3_5_3"/>
  </protectedRanges>
  <conditionalFormatting sqref="E10">
    <cfRule type="top10" dxfId="711" priority="84" rank="1"/>
  </conditionalFormatting>
  <conditionalFormatting sqref="G10">
    <cfRule type="top10" dxfId="710" priority="83" rank="1"/>
  </conditionalFormatting>
  <conditionalFormatting sqref="I10">
    <cfRule type="top10" dxfId="709" priority="82" rank="1"/>
  </conditionalFormatting>
  <conditionalFormatting sqref="K10">
    <cfRule type="top10" dxfId="708" priority="81" rank="1"/>
  </conditionalFormatting>
  <conditionalFormatting sqref="M10">
    <cfRule type="top10" dxfId="707" priority="80" rank="1"/>
  </conditionalFormatting>
  <conditionalFormatting sqref="O10">
    <cfRule type="top10" dxfId="706" priority="79" rank="1"/>
  </conditionalFormatting>
  <conditionalFormatting sqref="E10:P10">
    <cfRule type="cellIs" dxfId="705" priority="78" operator="greaterThanOrEqual">
      <formula>200</formula>
    </cfRule>
  </conditionalFormatting>
  <conditionalFormatting sqref="E11:P11">
    <cfRule type="cellIs" dxfId="704" priority="71" operator="greaterThanOrEqual">
      <formula>200</formula>
    </cfRule>
  </conditionalFormatting>
  <conditionalFormatting sqref="E11">
    <cfRule type="top10" dxfId="703" priority="72" rank="1"/>
  </conditionalFormatting>
  <conditionalFormatting sqref="G11">
    <cfRule type="top10" dxfId="702" priority="73" rank="1"/>
  </conditionalFormatting>
  <conditionalFormatting sqref="I11">
    <cfRule type="top10" dxfId="701" priority="74" rank="1"/>
  </conditionalFormatting>
  <conditionalFormatting sqref="K11">
    <cfRule type="top10" dxfId="700" priority="75" rank="1"/>
  </conditionalFormatting>
  <conditionalFormatting sqref="M11">
    <cfRule type="top10" dxfId="699" priority="76" rank="1"/>
  </conditionalFormatting>
  <conditionalFormatting sqref="O11">
    <cfRule type="top10" dxfId="698" priority="77" rank="1"/>
  </conditionalFormatting>
  <conditionalFormatting sqref="E12">
    <cfRule type="top10" dxfId="697" priority="70" rank="1"/>
  </conditionalFormatting>
  <conditionalFormatting sqref="G12">
    <cfRule type="top10" dxfId="696" priority="69" rank="1"/>
  </conditionalFormatting>
  <conditionalFormatting sqref="I12">
    <cfRule type="top10" dxfId="695" priority="68" rank="1"/>
  </conditionalFormatting>
  <conditionalFormatting sqref="K12">
    <cfRule type="top10" dxfId="694" priority="67" rank="1"/>
  </conditionalFormatting>
  <conditionalFormatting sqref="M12">
    <cfRule type="top10" dxfId="693" priority="66" rank="1"/>
  </conditionalFormatting>
  <conditionalFormatting sqref="O12">
    <cfRule type="top10" dxfId="692" priority="65" rank="1"/>
  </conditionalFormatting>
  <conditionalFormatting sqref="E12:P12">
    <cfRule type="cellIs" dxfId="691" priority="64" operator="greaterThanOrEqual">
      <formula>200</formula>
    </cfRule>
  </conditionalFormatting>
  <conditionalFormatting sqref="E26">
    <cfRule type="top10" dxfId="690" priority="63" rank="1"/>
  </conditionalFormatting>
  <conditionalFormatting sqref="G26">
    <cfRule type="top10" dxfId="689" priority="62" rank="1"/>
  </conditionalFormatting>
  <conditionalFormatting sqref="E26:P26">
    <cfRule type="cellIs" dxfId="688" priority="61" operator="greaterThanOrEqual">
      <formula>200</formula>
    </cfRule>
  </conditionalFormatting>
  <conditionalFormatting sqref="I26">
    <cfRule type="top10" dxfId="687" priority="60" rank="1"/>
  </conditionalFormatting>
  <conditionalFormatting sqref="K26">
    <cfRule type="top10" dxfId="686" priority="59" rank="1"/>
  </conditionalFormatting>
  <conditionalFormatting sqref="M26">
    <cfRule type="top10" dxfId="685" priority="58" rank="1"/>
  </conditionalFormatting>
  <conditionalFormatting sqref="O26">
    <cfRule type="top10" dxfId="684" priority="57" rank="1"/>
  </conditionalFormatting>
  <conditionalFormatting sqref="E13">
    <cfRule type="top10" dxfId="683" priority="56" rank="1"/>
  </conditionalFormatting>
  <conditionalFormatting sqref="G13">
    <cfRule type="top10" dxfId="682" priority="55" rank="1"/>
  </conditionalFormatting>
  <conditionalFormatting sqref="I13">
    <cfRule type="top10" dxfId="681" priority="54" rank="1"/>
  </conditionalFormatting>
  <conditionalFormatting sqref="K13">
    <cfRule type="top10" dxfId="680" priority="53" rank="1"/>
  </conditionalFormatting>
  <conditionalFormatting sqref="M13">
    <cfRule type="top10" dxfId="679" priority="52" rank="1"/>
  </conditionalFormatting>
  <conditionalFormatting sqref="O13">
    <cfRule type="top10" dxfId="678" priority="51" rank="1"/>
  </conditionalFormatting>
  <conditionalFormatting sqref="E13:P13">
    <cfRule type="cellIs" dxfId="677" priority="50" operator="greaterThanOrEqual">
      <formula>200</formula>
    </cfRule>
  </conditionalFormatting>
  <conditionalFormatting sqref="E28">
    <cfRule type="top10" dxfId="676" priority="49" rank="1"/>
  </conditionalFormatting>
  <conditionalFormatting sqref="G28">
    <cfRule type="top10" dxfId="675" priority="48" rank="1"/>
  </conditionalFormatting>
  <conditionalFormatting sqref="E28:P28">
    <cfRule type="cellIs" dxfId="674" priority="47" operator="greaterThanOrEqual">
      <formula>200</formula>
    </cfRule>
  </conditionalFormatting>
  <conditionalFormatting sqref="I28">
    <cfRule type="top10" dxfId="673" priority="46" rank="1"/>
  </conditionalFormatting>
  <conditionalFormatting sqref="K28">
    <cfRule type="top10" dxfId="672" priority="45" rank="1"/>
  </conditionalFormatting>
  <conditionalFormatting sqref="M28">
    <cfRule type="top10" dxfId="671" priority="44" rank="1"/>
  </conditionalFormatting>
  <conditionalFormatting sqref="O28">
    <cfRule type="top10" dxfId="670" priority="43" rank="1"/>
  </conditionalFormatting>
  <conditionalFormatting sqref="E14">
    <cfRule type="top10" dxfId="669" priority="42" rank="1"/>
  </conditionalFormatting>
  <conditionalFormatting sqref="G14">
    <cfRule type="top10" dxfId="668" priority="41" rank="1"/>
  </conditionalFormatting>
  <conditionalFormatting sqref="I14">
    <cfRule type="top10" dxfId="667" priority="40" rank="1"/>
  </conditionalFormatting>
  <conditionalFormatting sqref="K14">
    <cfRule type="top10" dxfId="666" priority="39" rank="1"/>
  </conditionalFormatting>
  <conditionalFormatting sqref="M14">
    <cfRule type="top10" dxfId="665" priority="38" rank="1"/>
  </conditionalFormatting>
  <conditionalFormatting sqref="O14">
    <cfRule type="top10" dxfId="664" priority="37" rank="1"/>
  </conditionalFormatting>
  <conditionalFormatting sqref="E14:P14">
    <cfRule type="cellIs" dxfId="663" priority="36" operator="greaterThanOrEqual">
      <formula>200</formula>
    </cfRule>
  </conditionalFormatting>
  <conditionalFormatting sqref="E27:P27">
    <cfRule type="cellIs" dxfId="662" priority="33" operator="greaterThanOrEqual">
      <formula>200</formula>
    </cfRule>
  </conditionalFormatting>
  <conditionalFormatting sqref="E27">
    <cfRule type="top10" dxfId="661" priority="35" rank="1"/>
  </conditionalFormatting>
  <conditionalFormatting sqref="G27">
    <cfRule type="top10" dxfId="660" priority="34" rank="1"/>
  </conditionalFormatting>
  <conditionalFormatting sqref="I27">
    <cfRule type="top10" dxfId="659" priority="32" rank="1"/>
  </conditionalFormatting>
  <conditionalFormatting sqref="K27">
    <cfRule type="top10" dxfId="658" priority="31" rank="1"/>
  </conditionalFormatting>
  <conditionalFormatting sqref="M27">
    <cfRule type="top10" dxfId="657" priority="30" rank="1"/>
  </conditionalFormatting>
  <conditionalFormatting sqref="O27">
    <cfRule type="top10" dxfId="656" priority="29" rank="1"/>
  </conditionalFormatting>
  <conditionalFormatting sqref="E29">
    <cfRule type="top10" dxfId="655" priority="28" rank="1"/>
  </conditionalFormatting>
  <conditionalFormatting sqref="G29">
    <cfRule type="top10" dxfId="654" priority="27" rank="1"/>
  </conditionalFormatting>
  <conditionalFormatting sqref="E29:P29">
    <cfRule type="cellIs" dxfId="653" priority="26" operator="greaterThanOrEqual">
      <formula>200</formula>
    </cfRule>
  </conditionalFormatting>
  <conditionalFormatting sqref="I29">
    <cfRule type="top10" dxfId="652" priority="25" rank="1"/>
  </conditionalFormatting>
  <conditionalFormatting sqref="K29">
    <cfRule type="top10" dxfId="651" priority="24" rank="1"/>
  </conditionalFormatting>
  <conditionalFormatting sqref="M29">
    <cfRule type="top10" dxfId="650" priority="23" rank="1"/>
  </conditionalFormatting>
  <conditionalFormatting sqref="O29">
    <cfRule type="top10" dxfId="649" priority="22" rank="1"/>
  </conditionalFormatting>
  <conditionalFormatting sqref="E15">
    <cfRule type="top10" dxfId="648" priority="21" rank="1"/>
  </conditionalFormatting>
  <conditionalFormatting sqref="G15">
    <cfRule type="top10" dxfId="647" priority="20" rank="1"/>
  </conditionalFormatting>
  <conditionalFormatting sqref="I15">
    <cfRule type="top10" dxfId="646" priority="19" rank="1"/>
  </conditionalFormatting>
  <conditionalFormatting sqref="K15">
    <cfRule type="top10" dxfId="645" priority="18" rank="1"/>
  </conditionalFormatting>
  <conditionalFormatting sqref="M15">
    <cfRule type="top10" dxfId="644" priority="17" rank="1"/>
  </conditionalFormatting>
  <conditionalFormatting sqref="O15">
    <cfRule type="top10" dxfId="643" priority="16" rank="1"/>
  </conditionalFormatting>
  <conditionalFormatting sqref="E15:P15">
    <cfRule type="cellIs" dxfId="642" priority="15" operator="greaterThanOrEqual">
      <formula>200</formula>
    </cfRule>
  </conditionalFormatting>
  <conditionalFormatting sqref="E30">
    <cfRule type="top10" dxfId="641" priority="14" rank="1"/>
  </conditionalFormatting>
  <conditionalFormatting sqref="G30">
    <cfRule type="top10" dxfId="640" priority="13" rank="1"/>
  </conditionalFormatting>
  <conditionalFormatting sqref="E30:P30">
    <cfRule type="cellIs" dxfId="639" priority="12" operator="greaterThanOrEqual">
      <formula>200</formula>
    </cfRule>
  </conditionalFormatting>
  <conditionalFormatting sqref="I30">
    <cfRule type="top10" dxfId="638" priority="11" rank="1"/>
  </conditionalFormatting>
  <conditionalFormatting sqref="K30">
    <cfRule type="top10" dxfId="637" priority="10" rank="1"/>
  </conditionalFormatting>
  <conditionalFormatting sqref="M30">
    <cfRule type="top10" dxfId="636" priority="9" rank="1"/>
  </conditionalFormatting>
  <conditionalFormatting sqref="O30">
    <cfRule type="top10" dxfId="635" priority="8" rank="1"/>
  </conditionalFormatting>
  <conditionalFormatting sqref="E31">
    <cfRule type="top10" dxfId="634" priority="7" rank="1"/>
  </conditionalFormatting>
  <conditionalFormatting sqref="G31">
    <cfRule type="top10" dxfId="633" priority="6" rank="1"/>
  </conditionalFormatting>
  <conditionalFormatting sqref="E31:P31">
    <cfRule type="cellIs" dxfId="632" priority="5" operator="greaterThanOrEqual">
      <formula>200</formula>
    </cfRule>
  </conditionalFormatting>
  <conditionalFormatting sqref="I31">
    <cfRule type="top10" dxfId="631" priority="4" rank="1"/>
  </conditionalFormatting>
  <conditionalFormatting sqref="K31">
    <cfRule type="top10" dxfId="630" priority="3" rank="1"/>
  </conditionalFormatting>
  <conditionalFormatting sqref="M31">
    <cfRule type="top10" dxfId="629" priority="2" rank="1"/>
  </conditionalFormatting>
  <conditionalFormatting sqref="O31">
    <cfRule type="top10" dxfId="628" priority="1" rank="1"/>
  </conditionalFormatting>
  <hyperlinks>
    <hyperlink ref="X1" location="'Kentucky 2025'!A1" display="Return to Rankings" xr:uid="{849A8191-BB6D-488D-8151-E62F0D2430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BA346D8-7E71-48D1-96B9-1F025BD629B7}">
          <x14:formula1>
            <xm:f>'C:\Users\jmfg1\Downloads\[10-22-25-ABRA Wilmore KY Results.xlsm]DATA'!#REF!</xm:f>
          </x14:formula1>
          <xm:sqref>D27</xm:sqref>
        </x14:dataValidation>
        <x14:dataValidation type="list" allowBlank="1" showInputMessage="1" showErrorMessage="1" xr:uid="{02B6121C-9AEF-445E-B847-0111DA2C7446}">
          <x14:formula1>
            <xm:f>'C:\Users\jmfg1\Downloads\[10-22-25-ABRA Wilmore KY Results.xlsm]DATA'!#REF!</xm:f>
          </x14:formula1>
          <xm:sqref>B27</xm:sqref>
        </x14:dataValidation>
        <x14:dataValidation type="list" allowBlank="1" showInputMessage="1" showErrorMessage="1" xr:uid="{B728680B-129E-469F-95B9-F63B4DF4DC1B}">
          <x14:formula1>
            <xm:f>'C:\Users\jmfg1\Downloads\[ABRA Club Tournament 10252025 Mt. Sterling Ky. 40353.xlsm]DATA'!#REF!</xm:f>
          </x14:formula1>
          <xm:sqref>B15 D15 D29 B29</xm:sqref>
        </x14:dataValidation>
        <x14:dataValidation type="list" allowBlank="1" showInputMessage="1" showErrorMessage="1" xr:uid="{A281F8AE-9D22-4F3B-9111-0B7A69DA36D5}">
          <x14:formula1>
            <xm:f>'[11-2-25-ABRA Wilmore KY Results.xlsm]DATA'!#REF!</xm:f>
          </x14:formula1>
          <xm:sqref>B30 D30</xm:sqref>
        </x14:dataValidation>
        <x14:dataValidation type="list" allowBlank="1" showInputMessage="1" showErrorMessage="1" xr:uid="{DB47B679-8C3D-47F1-9112-248660E98A3F}">
          <x14:formula1>
            <xm:f>'[abra coal tipple 11-5-25.xlsm]DATA'!#REF!</xm:f>
          </x14:formula1>
          <xm:sqref>B31</xm:sqref>
        </x14:dataValidation>
        <x14:dataValidation type="list" allowBlank="1" showInputMessage="1" showErrorMessage="1" xr:uid="{0C9BE056-E1F9-4E95-A246-A5D8756F266A}">
          <x14:formula1>
            <xm:f>'[abra coal tipple 11-5-25.xlsm]DATA'!#REF!</xm:f>
          </x14:formula1>
          <xm:sqref>D31</xm:sqref>
        </x14:dataValidation>
      </x14:dataValidation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45"/>
  <sheetViews>
    <sheetView topLeftCell="A13" workbookViewId="0">
      <selection activeCell="A27" sqref="A27:V2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15</v>
      </c>
      <c r="B2" s="2" t="s">
        <v>39</v>
      </c>
      <c r="C2" s="3">
        <v>45693</v>
      </c>
      <c r="D2" s="4" t="s">
        <v>40</v>
      </c>
      <c r="E2" s="5">
        <v>194</v>
      </c>
      <c r="F2" s="22">
        <v>2</v>
      </c>
      <c r="G2" s="5">
        <v>197</v>
      </c>
      <c r="H2" s="22">
        <v>5</v>
      </c>
      <c r="I2" s="5">
        <v>196</v>
      </c>
      <c r="J2" s="22">
        <v>3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783</v>
      </c>
      <c r="S2" s="7">
        <v>195.75</v>
      </c>
      <c r="T2" s="23">
        <v>13</v>
      </c>
      <c r="U2" s="8">
        <v>5</v>
      </c>
      <c r="V2" s="9">
        <v>200.75</v>
      </c>
    </row>
    <row r="3" spans="1:24" x14ac:dyDescent="0.3">
      <c r="A3" s="1" t="s">
        <v>15</v>
      </c>
      <c r="B3" s="2" t="s">
        <v>39</v>
      </c>
      <c r="C3" s="3">
        <v>45696</v>
      </c>
      <c r="D3" s="4" t="s">
        <v>40</v>
      </c>
      <c r="E3" s="5">
        <v>193</v>
      </c>
      <c r="F3" s="22">
        <v>1</v>
      </c>
      <c r="G3" s="5">
        <v>194</v>
      </c>
      <c r="H3" s="22">
        <v>2</v>
      </c>
      <c r="I3" s="5">
        <v>197</v>
      </c>
      <c r="J3" s="22">
        <v>2</v>
      </c>
      <c r="K3" s="5">
        <v>196</v>
      </c>
      <c r="L3" s="22">
        <v>4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41">
        <v>9</v>
      </c>
      <c r="U3" s="8">
        <v>11</v>
      </c>
      <c r="V3" s="9">
        <v>206</v>
      </c>
    </row>
    <row r="4" spans="1:24" x14ac:dyDescent="0.3">
      <c r="A4" s="1" t="s">
        <v>15</v>
      </c>
      <c r="B4" s="2" t="s">
        <v>39</v>
      </c>
      <c r="C4" s="3">
        <v>45700</v>
      </c>
      <c r="D4" s="4" t="s">
        <v>40</v>
      </c>
      <c r="E4" s="5">
        <v>197</v>
      </c>
      <c r="F4" s="22">
        <v>2</v>
      </c>
      <c r="G4" s="5">
        <v>198</v>
      </c>
      <c r="H4" s="22">
        <v>3</v>
      </c>
      <c r="I4" s="5">
        <v>198</v>
      </c>
      <c r="J4" s="22">
        <v>8</v>
      </c>
      <c r="K4" s="5">
        <v>196</v>
      </c>
      <c r="L4" s="22">
        <v>2</v>
      </c>
      <c r="M4" s="5"/>
      <c r="N4" s="22"/>
      <c r="O4" s="5"/>
      <c r="P4" s="22"/>
      <c r="Q4" s="6">
        <v>4</v>
      </c>
      <c r="R4" s="6">
        <v>789</v>
      </c>
      <c r="S4" s="7">
        <v>197.25</v>
      </c>
      <c r="T4" s="41">
        <v>15</v>
      </c>
      <c r="U4" s="8">
        <v>5</v>
      </c>
      <c r="V4" s="9">
        <v>202.25</v>
      </c>
    </row>
    <row r="5" spans="1:24" x14ac:dyDescent="0.3">
      <c r="A5" s="1" t="s">
        <v>15</v>
      </c>
      <c r="B5" s="2" t="s">
        <v>39</v>
      </c>
      <c r="C5" s="3">
        <v>45798</v>
      </c>
      <c r="D5" s="4" t="s">
        <v>40</v>
      </c>
      <c r="E5" s="5">
        <v>198</v>
      </c>
      <c r="F5" s="22">
        <v>1</v>
      </c>
      <c r="G5" s="5">
        <v>194</v>
      </c>
      <c r="H5" s="22">
        <v>2</v>
      </c>
      <c r="I5" s="5">
        <v>193</v>
      </c>
      <c r="J5" s="22">
        <v>3</v>
      </c>
      <c r="K5" s="5">
        <v>195</v>
      </c>
      <c r="L5" s="22">
        <v>4</v>
      </c>
      <c r="M5" s="5"/>
      <c r="N5" s="22"/>
      <c r="O5" s="5"/>
      <c r="P5" s="22"/>
      <c r="Q5" s="6">
        <v>4</v>
      </c>
      <c r="R5" s="6">
        <v>780</v>
      </c>
      <c r="S5" s="7">
        <v>195</v>
      </c>
      <c r="T5" s="41">
        <v>10</v>
      </c>
      <c r="U5" s="8">
        <v>7</v>
      </c>
      <c r="V5" s="9">
        <v>202</v>
      </c>
    </row>
    <row r="6" spans="1:24" x14ac:dyDescent="0.3">
      <c r="A6" s="1" t="s">
        <v>15</v>
      </c>
      <c r="B6" s="2" t="s">
        <v>39</v>
      </c>
      <c r="C6" s="3">
        <v>45812</v>
      </c>
      <c r="D6" s="4" t="s">
        <v>40</v>
      </c>
      <c r="E6" s="5">
        <v>197</v>
      </c>
      <c r="F6" s="22">
        <v>1</v>
      </c>
      <c r="G6" s="5">
        <v>199</v>
      </c>
      <c r="H6" s="22">
        <v>6</v>
      </c>
      <c r="I6" s="5">
        <v>198</v>
      </c>
      <c r="J6" s="22">
        <v>3</v>
      </c>
      <c r="K6" s="5">
        <v>195</v>
      </c>
      <c r="L6" s="22">
        <v>3</v>
      </c>
      <c r="M6" s="5"/>
      <c r="N6" s="22"/>
      <c r="O6" s="5"/>
      <c r="P6" s="22"/>
      <c r="Q6" s="6">
        <v>4</v>
      </c>
      <c r="R6" s="6">
        <v>789</v>
      </c>
      <c r="S6" s="7">
        <v>197.25</v>
      </c>
      <c r="T6" s="41">
        <v>13</v>
      </c>
      <c r="U6" s="8">
        <v>6</v>
      </c>
      <c r="V6" s="9">
        <v>203.25</v>
      </c>
    </row>
    <row r="7" spans="1:24" x14ac:dyDescent="0.3">
      <c r="A7" s="1" t="s">
        <v>15</v>
      </c>
      <c r="B7" s="2" t="s">
        <v>39</v>
      </c>
      <c r="C7" s="3">
        <v>45815</v>
      </c>
      <c r="D7" s="4" t="s">
        <v>40</v>
      </c>
      <c r="E7" s="5">
        <v>198</v>
      </c>
      <c r="F7" s="22">
        <v>2</v>
      </c>
      <c r="G7" s="5">
        <v>199</v>
      </c>
      <c r="H7" s="22">
        <v>7</v>
      </c>
      <c r="I7" s="5">
        <v>198</v>
      </c>
      <c r="J7" s="22">
        <v>4</v>
      </c>
      <c r="K7" s="81">
        <v>200</v>
      </c>
      <c r="L7" s="22">
        <v>4</v>
      </c>
      <c r="M7" s="5"/>
      <c r="N7" s="22"/>
      <c r="O7" s="5"/>
      <c r="P7" s="22"/>
      <c r="Q7" s="6">
        <v>4</v>
      </c>
      <c r="R7" s="6">
        <v>795</v>
      </c>
      <c r="S7" s="7">
        <v>198.75</v>
      </c>
      <c r="T7" s="41">
        <v>17</v>
      </c>
      <c r="U7" s="8">
        <v>6</v>
      </c>
      <c r="V7" s="9">
        <v>204.75</v>
      </c>
    </row>
    <row r="8" spans="1:24" x14ac:dyDescent="0.3">
      <c r="A8" s="1" t="s">
        <v>15</v>
      </c>
      <c r="B8" s="2" t="s">
        <v>39</v>
      </c>
      <c r="C8" s="3">
        <v>45819</v>
      </c>
      <c r="D8" s="4" t="s">
        <v>40</v>
      </c>
      <c r="E8" s="5">
        <v>199</v>
      </c>
      <c r="F8" s="22">
        <v>4</v>
      </c>
      <c r="G8" s="5">
        <v>195</v>
      </c>
      <c r="H8" s="22">
        <v>2</v>
      </c>
      <c r="I8" s="81">
        <v>200</v>
      </c>
      <c r="J8" s="22">
        <v>6</v>
      </c>
      <c r="K8" s="81">
        <v>200</v>
      </c>
      <c r="L8" s="22">
        <v>4</v>
      </c>
      <c r="M8" s="5"/>
      <c r="N8" s="22"/>
      <c r="O8" s="5"/>
      <c r="P8" s="22"/>
      <c r="Q8" s="6">
        <v>4</v>
      </c>
      <c r="R8" s="6">
        <v>794</v>
      </c>
      <c r="S8" s="7">
        <v>198.5</v>
      </c>
      <c r="T8" s="41">
        <v>16</v>
      </c>
      <c r="U8" s="8">
        <v>9</v>
      </c>
      <c r="V8" s="9">
        <v>207.5</v>
      </c>
    </row>
    <row r="9" spans="1:24" x14ac:dyDescent="0.3">
      <c r="A9" s="1" t="s">
        <v>15</v>
      </c>
      <c r="B9" s="2" t="s">
        <v>39</v>
      </c>
      <c r="C9" s="3">
        <v>45840</v>
      </c>
      <c r="D9" s="4" t="s">
        <v>40</v>
      </c>
      <c r="E9" s="5">
        <v>199</v>
      </c>
      <c r="F9" s="22">
        <v>3</v>
      </c>
      <c r="G9" s="5">
        <v>195</v>
      </c>
      <c r="H9" s="22"/>
      <c r="I9" s="5">
        <v>193</v>
      </c>
      <c r="J9" s="22">
        <v>2</v>
      </c>
      <c r="K9" s="81">
        <v>200</v>
      </c>
      <c r="L9" s="22">
        <v>3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1">
        <v>8</v>
      </c>
      <c r="U9" s="8">
        <v>6</v>
      </c>
      <c r="V9" s="9">
        <v>202.75</v>
      </c>
    </row>
    <row r="10" spans="1:24" x14ac:dyDescent="0.3">
      <c r="A10" s="1" t="s">
        <v>15</v>
      </c>
      <c r="B10" s="2" t="s">
        <v>39</v>
      </c>
      <c r="C10" s="3">
        <v>45844</v>
      </c>
      <c r="D10" s="4" t="s">
        <v>70</v>
      </c>
      <c r="E10" s="5">
        <v>195</v>
      </c>
      <c r="F10" s="22">
        <v>2</v>
      </c>
      <c r="G10" s="5">
        <v>197</v>
      </c>
      <c r="H10" s="22">
        <v>0</v>
      </c>
      <c r="I10" s="5">
        <v>198</v>
      </c>
      <c r="J10" s="22">
        <v>4</v>
      </c>
      <c r="K10" s="5">
        <v>196</v>
      </c>
      <c r="L10" s="22">
        <v>3</v>
      </c>
      <c r="M10" s="5">
        <v>195</v>
      </c>
      <c r="N10" s="22">
        <v>3</v>
      </c>
      <c r="O10" s="5">
        <v>197</v>
      </c>
      <c r="P10" s="22">
        <v>0</v>
      </c>
      <c r="Q10" s="6">
        <v>6</v>
      </c>
      <c r="R10" s="6">
        <v>1178</v>
      </c>
      <c r="S10" s="7">
        <v>196.33333333333334</v>
      </c>
      <c r="T10" s="41">
        <v>12</v>
      </c>
      <c r="U10" s="8">
        <v>20</v>
      </c>
      <c r="V10" s="9">
        <v>216.33333333333334</v>
      </c>
    </row>
    <row r="11" spans="1:24" x14ac:dyDescent="0.3">
      <c r="A11" s="1" t="s">
        <v>15</v>
      </c>
      <c r="B11" s="2" t="s">
        <v>39</v>
      </c>
      <c r="C11" s="3">
        <v>45847</v>
      </c>
      <c r="D11" s="4" t="s">
        <v>40</v>
      </c>
      <c r="E11" s="81">
        <v>200</v>
      </c>
      <c r="F11" s="22">
        <v>7</v>
      </c>
      <c r="G11" s="5">
        <v>197</v>
      </c>
      <c r="H11" s="22">
        <v>3</v>
      </c>
      <c r="I11" s="5">
        <v>199</v>
      </c>
      <c r="J11" s="22">
        <v>8</v>
      </c>
      <c r="K11" s="81">
        <v>200</v>
      </c>
      <c r="L11" s="22">
        <v>2</v>
      </c>
      <c r="M11" s="5"/>
      <c r="N11" s="22"/>
      <c r="O11" s="5"/>
      <c r="P11" s="22"/>
      <c r="Q11" s="6">
        <v>4</v>
      </c>
      <c r="R11" s="6">
        <v>796</v>
      </c>
      <c r="S11" s="7">
        <v>199</v>
      </c>
      <c r="T11" s="41">
        <v>20</v>
      </c>
      <c r="U11" s="8">
        <v>11</v>
      </c>
      <c r="V11" s="9">
        <v>210</v>
      </c>
    </row>
    <row r="12" spans="1:24" x14ac:dyDescent="0.3">
      <c r="A12" s="1" t="s">
        <v>15</v>
      </c>
      <c r="B12" s="2" t="s">
        <v>39</v>
      </c>
      <c r="C12" s="3">
        <v>45850</v>
      </c>
      <c r="D12" s="4" t="s">
        <v>40</v>
      </c>
      <c r="E12" s="81">
        <v>200.001</v>
      </c>
      <c r="F12" s="22">
        <v>6</v>
      </c>
      <c r="G12" s="5">
        <v>198.001</v>
      </c>
      <c r="H12" s="22">
        <v>3</v>
      </c>
      <c r="I12" s="5">
        <v>198</v>
      </c>
      <c r="J12" s="22">
        <v>7</v>
      </c>
      <c r="K12" s="5">
        <v>195</v>
      </c>
      <c r="L12" s="22">
        <v>3</v>
      </c>
      <c r="M12" s="5"/>
      <c r="N12" s="22"/>
      <c r="O12" s="5"/>
      <c r="P12" s="22"/>
      <c r="Q12" s="6">
        <v>4</v>
      </c>
      <c r="R12" s="6">
        <v>791.00199999999995</v>
      </c>
      <c r="S12" s="7">
        <v>197.75049999999999</v>
      </c>
      <c r="T12" s="41">
        <v>19</v>
      </c>
      <c r="U12" s="8">
        <v>8</v>
      </c>
      <c r="V12" s="9">
        <v>205.75049999999999</v>
      </c>
    </row>
    <row r="13" spans="1:24" x14ac:dyDescent="0.3">
      <c r="A13" s="1" t="s">
        <v>15</v>
      </c>
      <c r="B13" s="2" t="s">
        <v>39</v>
      </c>
      <c r="C13" s="3">
        <v>45854</v>
      </c>
      <c r="D13" s="4" t="s">
        <v>40</v>
      </c>
      <c r="E13" s="5">
        <v>199</v>
      </c>
      <c r="F13" s="22">
        <v>2</v>
      </c>
      <c r="G13" s="5">
        <v>197</v>
      </c>
      <c r="H13" s="22">
        <v>3</v>
      </c>
      <c r="I13" s="81">
        <v>200</v>
      </c>
      <c r="J13" s="22">
        <v>5</v>
      </c>
      <c r="K13" s="5">
        <v>198</v>
      </c>
      <c r="L13" s="22">
        <v>5</v>
      </c>
      <c r="M13" s="5"/>
      <c r="N13" s="22"/>
      <c r="O13" s="5"/>
      <c r="P13" s="22"/>
      <c r="Q13" s="6">
        <v>4</v>
      </c>
      <c r="R13" s="6">
        <v>794</v>
      </c>
      <c r="S13" s="7">
        <v>198.5</v>
      </c>
      <c r="T13" s="41">
        <v>15</v>
      </c>
      <c r="U13" s="8">
        <v>9</v>
      </c>
      <c r="V13" s="9">
        <v>207.5</v>
      </c>
    </row>
    <row r="14" spans="1:24" x14ac:dyDescent="0.3">
      <c r="A14" s="1" t="s">
        <v>15</v>
      </c>
      <c r="B14" s="2" t="s">
        <v>39</v>
      </c>
      <c r="C14" s="3">
        <v>45868</v>
      </c>
      <c r="D14" s="4" t="s">
        <v>40</v>
      </c>
      <c r="E14" s="5">
        <v>197</v>
      </c>
      <c r="F14" s="22">
        <v>3</v>
      </c>
      <c r="G14" s="5">
        <v>198</v>
      </c>
      <c r="H14" s="22">
        <v>3</v>
      </c>
      <c r="I14" s="5">
        <v>198</v>
      </c>
      <c r="J14" s="22">
        <v>3</v>
      </c>
      <c r="K14" s="5">
        <v>198</v>
      </c>
      <c r="L14" s="22">
        <v>3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41">
        <v>12</v>
      </c>
      <c r="U14" s="8">
        <v>3</v>
      </c>
      <c r="V14" s="9">
        <v>200.75</v>
      </c>
    </row>
    <row r="15" spans="1:24" x14ac:dyDescent="0.3">
      <c r="A15" s="1" t="s">
        <v>15</v>
      </c>
      <c r="B15" s="2" t="s">
        <v>39</v>
      </c>
      <c r="C15" s="3">
        <v>45875</v>
      </c>
      <c r="D15" s="4" t="s">
        <v>40</v>
      </c>
      <c r="E15" s="81">
        <v>200</v>
      </c>
      <c r="F15" s="22"/>
      <c r="G15" s="5">
        <v>199</v>
      </c>
      <c r="H15" s="22">
        <v>6</v>
      </c>
      <c r="I15" s="5">
        <v>199</v>
      </c>
      <c r="J15" s="22">
        <v>2</v>
      </c>
      <c r="K15" s="5">
        <v>199</v>
      </c>
      <c r="L15" s="22">
        <v>1</v>
      </c>
      <c r="M15" s="5"/>
      <c r="N15" s="22"/>
      <c r="O15" s="5"/>
      <c r="P15" s="22"/>
      <c r="Q15" s="6">
        <v>4</v>
      </c>
      <c r="R15" s="6">
        <v>797</v>
      </c>
      <c r="S15" s="7">
        <v>199.25</v>
      </c>
      <c r="T15" s="41">
        <v>9</v>
      </c>
      <c r="U15" s="8">
        <v>4</v>
      </c>
      <c r="V15" s="9">
        <v>203.25</v>
      </c>
    </row>
    <row r="16" spans="1:24" x14ac:dyDescent="0.3">
      <c r="A16" s="1" t="s">
        <v>15</v>
      </c>
      <c r="B16" s="2" t="s">
        <v>39</v>
      </c>
      <c r="C16" s="3">
        <v>45882</v>
      </c>
      <c r="D16" s="4" t="s">
        <v>40</v>
      </c>
      <c r="E16" s="5">
        <v>196</v>
      </c>
      <c r="F16" s="22">
        <v>2</v>
      </c>
      <c r="G16" s="5">
        <v>194</v>
      </c>
      <c r="H16" s="22">
        <v>2</v>
      </c>
      <c r="I16" s="5">
        <v>196</v>
      </c>
      <c r="J16" s="22">
        <v>1</v>
      </c>
      <c r="K16" s="5">
        <v>198</v>
      </c>
      <c r="L16" s="22">
        <v>3</v>
      </c>
      <c r="M16" s="5"/>
      <c r="N16" s="22"/>
      <c r="O16" s="5"/>
      <c r="P16" s="22"/>
      <c r="Q16" s="6">
        <v>4</v>
      </c>
      <c r="R16" s="6">
        <v>784</v>
      </c>
      <c r="S16" s="7">
        <v>196</v>
      </c>
      <c r="T16" s="41">
        <v>8</v>
      </c>
      <c r="U16" s="8">
        <v>13</v>
      </c>
      <c r="V16" s="9">
        <v>209</v>
      </c>
    </row>
    <row r="17" spans="1:22" x14ac:dyDescent="0.3">
      <c r="A17" s="1" t="s">
        <v>15</v>
      </c>
      <c r="B17" s="2" t="s">
        <v>39</v>
      </c>
      <c r="C17" s="3">
        <v>45889</v>
      </c>
      <c r="D17" s="4" t="s">
        <v>40</v>
      </c>
      <c r="E17" s="5">
        <v>194</v>
      </c>
      <c r="F17" s="22">
        <v>3</v>
      </c>
      <c r="G17" s="5">
        <v>198</v>
      </c>
      <c r="H17" s="22">
        <v>5</v>
      </c>
      <c r="I17" s="5">
        <v>194</v>
      </c>
      <c r="J17" s="22">
        <v>3</v>
      </c>
      <c r="K17" s="5">
        <v>198</v>
      </c>
      <c r="L17" s="22">
        <v>7</v>
      </c>
      <c r="M17" s="5"/>
      <c r="N17" s="22"/>
      <c r="O17" s="5"/>
      <c r="P17" s="22"/>
      <c r="Q17" s="6">
        <v>4</v>
      </c>
      <c r="R17" s="6">
        <v>784</v>
      </c>
      <c r="S17" s="7">
        <v>196</v>
      </c>
      <c r="T17" s="41">
        <v>18</v>
      </c>
      <c r="U17" s="8">
        <v>9</v>
      </c>
      <c r="V17" s="9">
        <v>205</v>
      </c>
    </row>
    <row r="18" spans="1:22" x14ac:dyDescent="0.3">
      <c r="A18" s="1" t="s">
        <v>15</v>
      </c>
      <c r="B18" s="2" t="s">
        <v>39</v>
      </c>
      <c r="C18" s="3">
        <v>45903</v>
      </c>
      <c r="D18" s="4" t="s">
        <v>40</v>
      </c>
      <c r="E18" s="5">
        <v>199</v>
      </c>
      <c r="F18" s="22">
        <v>3</v>
      </c>
      <c r="G18" s="5">
        <v>198</v>
      </c>
      <c r="H18" s="22">
        <v>5</v>
      </c>
      <c r="I18" s="5">
        <v>196</v>
      </c>
      <c r="J18" s="22">
        <v>4</v>
      </c>
      <c r="K18" s="5">
        <v>199</v>
      </c>
      <c r="L18" s="22">
        <v>3</v>
      </c>
      <c r="M18" s="5"/>
      <c r="N18" s="22"/>
      <c r="O18" s="5"/>
      <c r="P18" s="22"/>
      <c r="Q18" s="6">
        <v>4</v>
      </c>
      <c r="R18" s="6">
        <v>792</v>
      </c>
      <c r="S18" s="7">
        <v>198</v>
      </c>
      <c r="T18" s="41">
        <v>15</v>
      </c>
      <c r="U18" s="8">
        <v>5</v>
      </c>
      <c r="V18" s="9">
        <v>203</v>
      </c>
    </row>
    <row r="19" spans="1:22" x14ac:dyDescent="0.3">
      <c r="A19" s="1" t="s">
        <v>15</v>
      </c>
      <c r="B19" s="2" t="s">
        <v>39</v>
      </c>
      <c r="C19" s="3">
        <v>45907</v>
      </c>
      <c r="D19" s="4" t="s">
        <v>40</v>
      </c>
      <c r="E19" s="5">
        <v>199</v>
      </c>
      <c r="F19" s="22"/>
      <c r="G19" s="5">
        <v>197</v>
      </c>
      <c r="H19" s="22">
        <v>4</v>
      </c>
      <c r="I19" s="5">
        <v>200</v>
      </c>
      <c r="J19" s="22">
        <v>2</v>
      </c>
      <c r="K19" s="5">
        <v>197</v>
      </c>
      <c r="L19" s="22">
        <v>3</v>
      </c>
      <c r="M19" s="5">
        <v>197</v>
      </c>
      <c r="N19" s="22">
        <v>4</v>
      </c>
      <c r="O19" s="5">
        <v>196</v>
      </c>
      <c r="P19" s="22">
        <v>2</v>
      </c>
      <c r="Q19" s="6">
        <v>6</v>
      </c>
      <c r="R19" s="6">
        <v>1186</v>
      </c>
      <c r="S19" s="7">
        <v>197.66666666666666</v>
      </c>
      <c r="T19" s="41">
        <v>15</v>
      </c>
      <c r="U19" s="8">
        <v>16</v>
      </c>
      <c r="V19" s="9">
        <v>213.66666666666666</v>
      </c>
    </row>
    <row r="20" spans="1:22" x14ac:dyDescent="0.3">
      <c r="A20" s="1" t="s">
        <v>15</v>
      </c>
      <c r="B20" s="2" t="s">
        <v>39</v>
      </c>
      <c r="C20" s="3">
        <v>45917</v>
      </c>
      <c r="D20" s="4" t="s">
        <v>40</v>
      </c>
      <c r="E20" s="5">
        <v>197</v>
      </c>
      <c r="F20" s="22"/>
      <c r="G20" s="5">
        <v>200</v>
      </c>
      <c r="H20" s="22">
        <v>2</v>
      </c>
      <c r="I20" s="5">
        <v>199</v>
      </c>
      <c r="J20" s="22">
        <v>5</v>
      </c>
      <c r="K20" s="5">
        <v>200.001</v>
      </c>
      <c r="L20" s="22">
        <v>6</v>
      </c>
      <c r="M20" s="5"/>
      <c r="N20" s="22"/>
      <c r="O20" s="5"/>
      <c r="P20" s="22"/>
      <c r="Q20" s="6">
        <v>4</v>
      </c>
      <c r="R20" s="6">
        <v>796.00099999999998</v>
      </c>
      <c r="S20" s="7">
        <v>199.00024999999999</v>
      </c>
      <c r="T20" s="41">
        <v>13</v>
      </c>
      <c r="U20" s="8">
        <v>8</v>
      </c>
      <c r="V20" s="9">
        <v>207.00024999999999</v>
      </c>
    </row>
    <row r="21" spans="1:22" x14ac:dyDescent="0.3">
      <c r="A21" s="1" t="s">
        <v>15</v>
      </c>
      <c r="B21" s="2" t="s">
        <v>39</v>
      </c>
      <c r="C21" s="3">
        <v>45920</v>
      </c>
      <c r="D21" s="4" t="s">
        <v>40</v>
      </c>
      <c r="E21" s="5">
        <v>199</v>
      </c>
      <c r="F21" s="22">
        <v>3</v>
      </c>
      <c r="G21" s="5">
        <v>199</v>
      </c>
      <c r="H21" s="22">
        <v>5</v>
      </c>
      <c r="I21" s="5">
        <v>199</v>
      </c>
      <c r="J21" s="22">
        <v>5</v>
      </c>
      <c r="K21" s="5">
        <v>200</v>
      </c>
      <c r="L21" s="22">
        <v>6</v>
      </c>
      <c r="M21" s="5"/>
      <c r="N21" s="22"/>
      <c r="O21" s="5"/>
      <c r="P21" s="22"/>
      <c r="Q21" s="6">
        <v>4</v>
      </c>
      <c r="R21" s="6">
        <v>797</v>
      </c>
      <c r="S21" s="7">
        <v>199.25</v>
      </c>
      <c r="T21" s="41">
        <v>19</v>
      </c>
      <c r="U21" s="8">
        <v>13</v>
      </c>
      <c r="V21" s="9">
        <v>212.25</v>
      </c>
    </row>
    <row r="22" spans="1:22" x14ac:dyDescent="0.3">
      <c r="A22" s="1" t="s">
        <v>15</v>
      </c>
      <c r="B22" s="2" t="s">
        <v>39</v>
      </c>
      <c r="C22" s="3">
        <v>45931</v>
      </c>
      <c r="D22" s="4" t="s">
        <v>40</v>
      </c>
      <c r="E22" s="5">
        <v>194</v>
      </c>
      <c r="F22" s="22"/>
      <c r="G22" s="5">
        <v>200</v>
      </c>
      <c r="H22" s="22">
        <v>7</v>
      </c>
      <c r="I22" s="5">
        <v>200</v>
      </c>
      <c r="J22" s="22">
        <v>4</v>
      </c>
      <c r="K22" s="5">
        <v>199</v>
      </c>
      <c r="L22" s="22">
        <v>4</v>
      </c>
      <c r="M22" s="5"/>
      <c r="N22" s="22"/>
      <c r="O22" s="5"/>
      <c r="P22" s="22"/>
      <c r="Q22" s="6">
        <v>4</v>
      </c>
      <c r="R22" s="6">
        <v>793</v>
      </c>
      <c r="S22" s="7">
        <v>198.25</v>
      </c>
      <c r="T22" s="41">
        <v>15</v>
      </c>
      <c r="U22" s="8">
        <v>5</v>
      </c>
      <c r="V22" s="9">
        <v>203.25</v>
      </c>
    </row>
    <row r="23" spans="1:22" x14ac:dyDescent="0.3">
      <c r="A23" s="1" t="s">
        <v>15</v>
      </c>
      <c r="B23" s="2" t="s">
        <v>39</v>
      </c>
      <c r="C23" s="3">
        <v>45935</v>
      </c>
      <c r="D23" s="4" t="s">
        <v>70</v>
      </c>
      <c r="E23" s="5">
        <v>195</v>
      </c>
      <c r="F23" s="22">
        <v>4</v>
      </c>
      <c r="G23" s="5">
        <v>196</v>
      </c>
      <c r="H23" s="22">
        <v>1</v>
      </c>
      <c r="I23" s="5">
        <v>197</v>
      </c>
      <c r="J23" s="22">
        <v>3</v>
      </c>
      <c r="K23" s="5">
        <v>198</v>
      </c>
      <c r="L23" s="22">
        <v>7</v>
      </c>
      <c r="M23" s="5"/>
      <c r="N23" s="22"/>
      <c r="O23" s="5"/>
      <c r="P23" s="22"/>
      <c r="Q23" s="6">
        <v>4</v>
      </c>
      <c r="R23" s="6">
        <v>786</v>
      </c>
      <c r="S23" s="7">
        <v>196.5</v>
      </c>
      <c r="T23" s="41">
        <v>15</v>
      </c>
      <c r="U23" s="8">
        <v>11</v>
      </c>
      <c r="V23" s="9">
        <v>207.5</v>
      </c>
    </row>
    <row r="24" spans="1:22" x14ac:dyDescent="0.3">
      <c r="A24" s="1" t="s">
        <v>15</v>
      </c>
      <c r="B24" s="2" t="s">
        <v>39</v>
      </c>
      <c r="C24" s="3">
        <v>45938</v>
      </c>
      <c r="D24" s="4" t="s">
        <v>40</v>
      </c>
      <c r="E24" s="5">
        <v>199.001</v>
      </c>
      <c r="F24" s="22">
        <v>4</v>
      </c>
      <c r="G24" s="5">
        <v>198</v>
      </c>
      <c r="H24" s="22">
        <v>6</v>
      </c>
      <c r="I24" s="5">
        <v>198</v>
      </c>
      <c r="J24" s="22">
        <v>4</v>
      </c>
      <c r="K24" s="5">
        <v>200</v>
      </c>
      <c r="L24" s="22">
        <v>4</v>
      </c>
      <c r="M24" s="5"/>
      <c r="N24" s="22"/>
      <c r="O24" s="5"/>
      <c r="P24" s="22"/>
      <c r="Q24" s="6">
        <v>4</v>
      </c>
      <c r="R24" s="6">
        <v>795.00099999999998</v>
      </c>
      <c r="S24" s="7">
        <v>198.75024999999999</v>
      </c>
      <c r="T24" s="41">
        <v>18</v>
      </c>
      <c r="U24" s="8">
        <v>13</v>
      </c>
      <c r="V24" s="9">
        <v>211.75024999999999</v>
      </c>
    </row>
    <row r="25" spans="1:22" x14ac:dyDescent="0.3">
      <c r="A25" s="1" t="s">
        <v>15</v>
      </c>
      <c r="B25" s="2" t="s">
        <v>39</v>
      </c>
      <c r="C25" s="3">
        <v>45941</v>
      </c>
      <c r="D25" s="4" t="s">
        <v>40</v>
      </c>
      <c r="E25" s="5">
        <v>197</v>
      </c>
      <c r="F25" s="22">
        <v>6</v>
      </c>
      <c r="G25" s="5">
        <v>200.001</v>
      </c>
      <c r="H25" s="22">
        <v>4</v>
      </c>
      <c r="I25" s="5">
        <v>198.001</v>
      </c>
      <c r="J25" s="22">
        <v>4</v>
      </c>
      <c r="K25" s="5">
        <v>200.001</v>
      </c>
      <c r="L25" s="22">
        <v>5</v>
      </c>
      <c r="M25" s="5">
        <v>200</v>
      </c>
      <c r="N25" s="22">
        <v>7</v>
      </c>
      <c r="O25" s="5">
        <v>199</v>
      </c>
      <c r="P25" s="22">
        <v>6</v>
      </c>
      <c r="Q25" s="6">
        <v>6</v>
      </c>
      <c r="R25" s="6">
        <v>1194.0029999999999</v>
      </c>
      <c r="S25" s="7">
        <v>199.00049999999999</v>
      </c>
      <c r="T25" s="41">
        <v>32</v>
      </c>
      <c r="U25" s="8">
        <v>30</v>
      </c>
      <c r="V25" s="9">
        <v>229.00049999999999</v>
      </c>
    </row>
    <row r="26" spans="1:22" x14ac:dyDescent="0.3">
      <c r="A26" s="1" t="s">
        <v>15</v>
      </c>
      <c r="B26" s="2" t="s">
        <v>39</v>
      </c>
      <c r="C26" s="3">
        <v>45945</v>
      </c>
      <c r="D26" s="4" t="s">
        <v>40</v>
      </c>
      <c r="E26" s="5">
        <v>199</v>
      </c>
      <c r="F26" s="22">
        <v>5</v>
      </c>
      <c r="G26" s="5">
        <v>199</v>
      </c>
      <c r="H26" s="22">
        <v>2</v>
      </c>
      <c r="I26" s="5">
        <v>199</v>
      </c>
      <c r="J26" s="22">
        <v>7</v>
      </c>
      <c r="K26" s="5">
        <v>199</v>
      </c>
      <c r="L26" s="22">
        <v>5</v>
      </c>
      <c r="M26" s="5"/>
      <c r="N26" s="22"/>
      <c r="O26" s="5"/>
      <c r="P26" s="22"/>
      <c r="Q26" s="6">
        <v>4</v>
      </c>
      <c r="R26" s="6">
        <v>796</v>
      </c>
      <c r="S26" s="7">
        <v>199</v>
      </c>
      <c r="T26" s="41">
        <v>19</v>
      </c>
      <c r="U26" s="8">
        <v>5</v>
      </c>
      <c r="V26" s="9">
        <v>204</v>
      </c>
    </row>
    <row r="27" spans="1:22" x14ac:dyDescent="0.3">
      <c r="A27" s="47" t="s">
        <v>15</v>
      </c>
      <c r="B27" s="2" t="s">
        <v>39</v>
      </c>
      <c r="C27" s="3">
        <v>45966</v>
      </c>
      <c r="D27" s="100" t="s">
        <v>40</v>
      </c>
      <c r="E27" s="5">
        <v>199</v>
      </c>
      <c r="F27" s="22">
        <v>4</v>
      </c>
      <c r="G27" s="5">
        <v>198</v>
      </c>
      <c r="H27" s="22">
        <v>2</v>
      </c>
      <c r="I27" s="5">
        <v>199</v>
      </c>
      <c r="J27" s="22">
        <v>5</v>
      </c>
      <c r="K27" s="5">
        <v>198</v>
      </c>
      <c r="L27" s="22">
        <v>3</v>
      </c>
      <c r="M27" s="5"/>
      <c r="N27" s="22"/>
      <c r="O27" s="5"/>
      <c r="P27" s="22"/>
      <c r="Q27" s="8">
        <v>4</v>
      </c>
      <c r="R27" s="8">
        <v>794</v>
      </c>
      <c r="S27" s="7">
        <v>198.5</v>
      </c>
      <c r="T27" s="41">
        <v>14</v>
      </c>
      <c r="U27" s="8">
        <v>11</v>
      </c>
      <c r="V27" s="7">
        <v>209.5</v>
      </c>
    </row>
    <row r="29" spans="1:22" x14ac:dyDescent="0.3">
      <c r="Q29" s="37">
        <f>SUM(Q2:Q28)</f>
        <v>110</v>
      </c>
      <c r="R29" s="37">
        <f>SUM(R2:R28)</f>
        <v>21741.007000000001</v>
      </c>
      <c r="S29" s="38">
        <f>SUM(R29/Q29)</f>
        <v>197.6455181818182</v>
      </c>
      <c r="T29" s="37">
        <f>SUM(T2:T28)</f>
        <v>389</v>
      </c>
      <c r="U29" s="37">
        <f>SUM(U2:U28)</f>
        <v>249</v>
      </c>
      <c r="V29" s="39">
        <f>SUM(S29+U29)</f>
        <v>446.6455181818182</v>
      </c>
    </row>
    <row r="32" spans="1:22" x14ac:dyDescent="0.3">
      <c r="A32" s="25" t="s">
        <v>1</v>
      </c>
      <c r="B32" s="26" t="s">
        <v>2</v>
      </c>
      <c r="C32" s="27" t="s">
        <v>3</v>
      </c>
      <c r="D32" s="28" t="s">
        <v>4</v>
      </c>
      <c r="E32" s="29" t="s">
        <v>21</v>
      </c>
      <c r="F32" s="29" t="s">
        <v>22</v>
      </c>
      <c r="G32" s="29" t="s">
        <v>23</v>
      </c>
      <c r="H32" s="29" t="s">
        <v>22</v>
      </c>
      <c r="I32" s="29" t="s">
        <v>24</v>
      </c>
      <c r="J32" s="29" t="s">
        <v>22</v>
      </c>
      <c r="K32" s="29" t="s">
        <v>25</v>
      </c>
      <c r="L32" s="29" t="s">
        <v>22</v>
      </c>
      <c r="M32" s="29" t="s">
        <v>26</v>
      </c>
      <c r="N32" s="29" t="s">
        <v>22</v>
      </c>
      <c r="O32" s="29" t="s">
        <v>27</v>
      </c>
      <c r="P32" s="29" t="s">
        <v>22</v>
      </c>
      <c r="Q32" s="30" t="s">
        <v>28</v>
      </c>
      <c r="R32" s="31" t="s">
        <v>29</v>
      </c>
      <c r="S32" s="32" t="s">
        <v>5</v>
      </c>
      <c r="T32" s="32" t="s">
        <v>30</v>
      </c>
      <c r="U32" s="31" t="s">
        <v>6</v>
      </c>
      <c r="V32" s="32" t="s">
        <v>31</v>
      </c>
    </row>
    <row r="33" spans="1:22" x14ac:dyDescent="0.3">
      <c r="A33" s="1" t="s">
        <v>35</v>
      </c>
      <c r="B33" s="2" t="s">
        <v>39</v>
      </c>
      <c r="C33" s="3">
        <v>45707</v>
      </c>
      <c r="D33" s="4" t="s">
        <v>40</v>
      </c>
      <c r="E33" s="24">
        <v>190</v>
      </c>
      <c r="F33" s="22">
        <v>1</v>
      </c>
      <c r="G33" s="24">
        <v>183</v>
      </c>
      <c r="H33" s="22">
        <v>2</v>
      </c>
      <c r="I33" s="5">
        <v>192</v>
      </c>
      <c r="J33" s="22">
        <v>3</v>
      </c>
      <c r="K33" s="42">
        <v>193</v>
      </c>
      <c r="L33" s="22">
        <v>3</v>
      </c>
      <c r="M33" s="42"/>
      <c r="N33" s="22"/>
      <c r="O33" s="5"/>
      <c r="P33" s="22"/>
      <c r="Q33" s="6">
        <v>4</v>
      </c>
      <c r="R33" s="6">
        <v>758</v>
      </c>
      <c r="S33" s="7">
        <v>189.5</v>
      </c>
      <c r="T33" s="41">
        <v>9</v>
      </c>
      <c r="U33" s="8">
        <v>13</v>
      </c>
      <c r="V33" s="9">
        <v>202.5</v>
      </c>
    </row>
    <row r="34" spans="1:22" x14ac:dyDescent="0.3">
      <c r="A34" s="1" t="s">
        <v>35</v>
      </c>
      <c r="B34" s="2" t="s">
        <v>39</v>
      </c>
      <c r="C34" s="3">
        <v>45721</v>
      </c>
      <c r="D34" s="4" t="s">
        <v>40</v>
      </c>
      <c r="E34" s="24">
        <v>190</v>
      </c>
      <c r="F34" s="22">
        <v>0</v>
      </c>
      <c r="G34" s="24">
        <v>187</v>
      </c>
      <c r="H34" s="22">
        <v>0</v>
      </c>
      <c r="I34" s="5">
        <v>186</v>
      </c>
      <c r="J34" s="22">
        <v>1</v>
      </c>
      <c r="K34" s="42">
        <v>187</v>
      </c>
      <c r="L34" s="22">
        <v>1</v>
      </c>
      <c r="M34" s="42"/>
      <c r="N34" s="22"/>
      <c r="O34" s="5"/>
      <c r="P34" s="22"/>
      <c r="Q34" s="6">
        <v>4</v>
      </c>
      <c r="R34" s="6">
        <v>750</v>
      </c>
      <c r="S34" s="7">
        <v>187.5</v>
      </c>
      <c r="T34" s="41">
        <v>2</v>
      </c>
      <c r="U34" s="8">
        <v>13</v>
      </c>
      <c r="V34" s="9">
        <v>200.5</v>
      </c>
    </row>
    <row r="35" spans="1:22" x14ac:dyDescent="0.3">
      <c r="A35" s="1" t="s">
        <v>35</v>
      </c>
      <c r="B35" s="2" t="s">
        <v>39</v>
      </c>
      <c r="C35" s="3">
        <v>45735</v>
      </c>
      <c r="D35" s="4" t="s">
        <v>40</v>
      </c>
      <c r="E35" s="24">
        <v>176</v>
      </c>
      <c r="F35" s="22"/>
      <c r="G35" s="24">
        <v>183</v>
      </c>
      <c r="H35" s="22">
        <v>1</v>
      </c>
      <c r="I35" s="5">
        <v>181</v>
      </c>
      <c r="J35" s="22">
        <v>1</v>
      </c>
      <c r="K35" s="42">
        <v>187</v>
      </c>
      <c r="L35" s="22"/>
      <c r="M35" s="42"/>
      <c r="N35" s="22"/>
      <c r="O35" s="5"/>
      <c r="P35" s="22"/>
      <c r="Q35" s="6">
        <v>4</v>
      </c>
      <c r="R35" s="6">
        <v>727</v>
      </c>
      <c r="S35" s="7">
        <v>181.75</v>
      </c>
      <c r="T35" s="41">
        <v>2</v>
      </c>
      <c r="U35" s="8">
        <v>11</v>
      </c>
      <c r="V35" s="9">
        <v>192.75</v>
      </c>
    </row>
    <row r="36" spans="1:22" x14ac:dyDescent="0.3">
      <c r="A36" s="1" t="s">
        <v>35</v>
      </c>
      <c r="B36" s="2" t="s">
        <v>39</v>
      </c>
      <c r="C36" s="3">
        <v>45749</v>
      </c>
      <c r="D36" s="4" t="s">
        <v>40</v>
      </c>
      <c r="E36" s="5">
        <v>182</v>
      </c>
      <c r="F36" s="22">
        <v>1</v>
      </c>
      <c r="G36" s="24">
        <v>180</v>
      </c>
      <c r="H36" s="22">
        <v>1</v>
      </c>
      <c r="I36" s="5">
        <v>179</v>
      </c>
      <c r="J36" s="22">
        <v>2</v>
      </c>
      <c r="K36" s="5">
        <v>186</v>
      </c>
      <c r="L36" s="22"/>
      <c r="M36" s="5"/>
      <c r="N36" s="22"/>
      <c r="O36" s="5"/>
      <c r="P36" s="22"/>
      <c r="Q36" s="6">
        <v>4</v>
      </c>
      <c r="R36" s="6">
        <v>727</v>
      </c>
      <c r="S36" s="7">
        <v>181.75</v>
      </c>
      <c r="T36" s="41">
        <v>4</v>
      </c>
      <c r="U36" s="8">
        <v>8</v>
      </c>
      <c r="V36" s="9">
        <v>189.75</v>
      </c>
    </row>
    <row r="37" spans="1:22" x14ac:dyDescent="0.3">
      <c r="A37" s="1" t="s">
        <v>35</v>
      </c>
      <c r="B37" s="2" t="s">
        <v>39</v>
      </c>
      <c r="C37" s="3">
        <v>45752</v>
      </c>
      <c r="D37" s="4" t="s">
        <v>40</v>
      </c>
      <c r="E37" s="5">
        <v>190</v>
      </c>
      <c r="F37" s="22">
        <v>0</v>
      </c>
      <c r="G37" s="24">
        <v>186</v>
      </c>
      <c r="H37" s="22">
        <v>1</v>
      </c>
      <c r="I37" s="5">
        <v>191.001</v>
      </c>
      <c r="J37" s="22">
        <v>2</v>
      </c>
      <c r="K37" s="5">
        <v>182</v>
      </c>
      <c r="L37" s="22"/>
      <c r="M37" s="5"/>
      <c r="N37" s="22"/>
      <c r="O37" s="5"/>
      <c r="P37" s="22"/>
      <c r="Q37" s="6">
        <v>4</v>
      </c>
      <c r="R37" s="6">
        <v>749.00099999999998</v>
      </c>
      <c r="S37" s="7">
        <v>187.25024999999999</v>
      </c>
      <c r="T37" s="41">
        <v>3</v>
      </c>
      <c r="U37" s="8">
        <v>5</v>
      </c>
      <c r="V37" s="9">
        <v>192.25024999999999</v>
      </c>
    </row>
    <row r="38" spans="1:22" x14ac:dyDescent="0.3">
      <c r="A38" s="1" t="s">
        <v>35</v>
      </c>
      <c r="B38" s="2" t="s">
        <v>39</v>
      </c>
      <c r="C38" s="3">
        <v>45756</v>
      </c>
      <c r="D38" s="4" t="s">
        <v>40</v>
      </c>
      <c r="E38" s="5">
        <v>188</v>
      </c>
      <c r="F38" s="22">
        <v>2</v>
      </c>
      <c r="G38" s="24">
        <v>186</v>
      </c>
      <c r="H38" s="22">
        <v>1</v>
      </c>
      <c r="I38" s="5">
        <v>181</v>
      </c>
      <c r="J38" s="22"/>
      <c r="K38" s="5">
        <v>187</v>
      </c>
      <c r="L38" s="22">
        <v>3</v>
      </c>
      <c r="M38" s="5"/>
      <c r="N38" s="22"/>
      <c r="O38" s="5"/>
      <c r="P38" s="22"/>
      <c r="Q38" s="6">
        <v>4</v>
      </c>
      <c r="R38" s="6">
        <v>742</v>
      </c>
      <c r="S38" s="7">
        <v>185.5</v>
      </c>
      <c r="T38" s="41">
        <v>6</v>
      </c>
      <c r="U38" s="8">
        <v>2</v>
      </c>
      <c r="V38" s="9">
        <v>187.5</v>
      </c>
    </row>
    <row r="39" spans="1:22" x14ac:dyDescent="0.3">
      <c r="A39" s="1" t="s">
        <v>35</v>
      </c>
      <c r="B39" s="2" t="s">
        <v>39</v>
      </c>
      <c r="C39" s="3">
        <v>45763</v>
      </c>
      <c r="D39" s="4" t="s">
        <v>40</v>
      </c>
      <c r="E39" s="5">
        <v>181</v>
      </c>
      <c r="F39" s="22">
        <v>1</v>
      </c>
      <c r="G39" s="24">
        <v>178</v>
      </c>
      <c r="H39" s="22"/>
      <c r="I39" s="5">
        <v>191</v>
      </c>
      <c r="J39" s="22">
        <v>1</v>
      </c>
      <c r="K39" s="5">
        <v>189</v>
      </c>
      <c r="L39" s="22"/>
      <c r="M39" s="5"/>
      <c r="N39" s="22"/>
      <c r="O39" s="5"/>
      <c r="P39" s="22"/>
      <c r="Q39" s="6">
        <v>4</v>
      </c>
      <c r="R39" s="6">
        <v>739</v>
      </c>
      <c r="S39" s="7">
        <v>184.75</v>
      </c>
      <c r="T39" s="41">
        <v>2</v>
      </c>
      <c r="U39" s="8">
        <v>3</v>
      </c>
      <c r="V39" s="9">
        <v>187.75</v>
      </c>
    </row>
    <row r="40" spans="1:22" x14ac:dyDescent="0.3">
      <c r="A40" s="1" t="s">
        <v>35</v>
      </c>
      <c r="B40" s="2" t="s">
        <v>39</v>
      </c>
      <c r="C40" s="3">
        <v>45777</v>
      </c>
      <c r="D40" s="4" t="s">
        <v>40</v>
      </c>
      <c r="E40" s="24">
        <v>191</v>
      </c>
      <c r="F40" s="22">
        <v>1</v>
      </c>
      <c r="G40" s="24">
        <v>186</v>
      </c>
      <c r="H40" s="22"/>
      <c r="I40" s="5">
        <v>188</v>
      </c>
      <c r="J40" s="22">
        <v>2</v>
      </c>
      <c r="K40" s="42">
        <v>189</v>
      </c>
      <c r="L40" s="22">
        <v>2</v>
      </c>
      <c r="M40" s="42"/>
      <c r="N40" s="22"/>
      <c r="O40" s="5"/>
      <c r="P40" s="22"/>
      <c r="Q40" s="6">
        <v>4</v>
      </c>
      <c r="R40" s="6">
        <v>754</v>
      </c>
      <c r="S40" s="7">
        <v>188.5</v>
      </c>
      <c r="T40" s="41">
        <v>5</v>
      </c>
      <c r="U40" s="8">
        <v>3</v>
      </c>
      <c r="V40" s="9">
        <v>191.5</v>
      </c>
    </row>
    <row r="41" spans="1:22" x14ac:dyDescent="0.3">
      <c r="A41" s="1" t="s">
        <v>35</v>
      </c>
      <c r="B41" s="2" t="s">
        <v>39</v>
      </c>
      <c r="C41" s="3">
        <v>45784</v>
      </c>
      <c r="D41" s="4" t="s">
        <v>40</v>
      </c>
      <c r="E41" s="5">
        <v>189</v>
      </c>
      <c r="F41" s="22"/>
      <c r="G41" s="24">
        <v>186</v>
      </c>
      <c r="H41" s="22"/>
      <c r="I41" s="5">
        <v>190</v>
      </c>
      <c r="J41" s="22">
        <v>3</v>
      </c>
      <c r="K41" s="5">
        <v>192</v>
      </c>
      <c r="L41" s="22"/>
      <c r="M41" s="5"/>
      <c r="N41" s="22"/>
      <c r="O41" s="5"/>
      <c r="P41" s="22"/>
      <c r="Q41" s="6">
        <v>4</v>
      </c>
      <c r="R41" s="6">
        <v>757</v>
      </c>
      <c r="S41" s="7">
        <v>189.25</v>
      </c>
      <c r="T41" s="41">
        <v>3</v>
      </c>
      <c r="U41" s="8">
        <v>9</v>
      </c>
      <c r="V41" s="9">
        <v>198.25</v>
      </c>
    </row>
    <row r="42" spans="1:22" x14ac:dyDescent="0.3">
      <c r="A42" s="1" t="s">
        <v>35</v>
      </c>
      <c r="B42" s="2" t="s">
        <v>39</v>
      </c>
      <c r="C42" s="3">
        <v>45798</v>
      </c>
      <c r="D42" s="4" t="s">
        <v>40</v>
      </c>
      <c r="E42" s="5">
        <v>192</v>
      </c>
      <c r="F42" s="22">
        <v>4</v>
      </c>
      <c r="G42" s="24">
        <v>193</v>
      </c>
      <c r="H42" s="22">
        <v>1</v>
      </c>
      <c r="I42" s="5">
        <v>192</v>
      </c>
      <c r="J42" s="22">
        <v>2</v>
      </c>
      <c r="K42" s="5">
        <v>186</v>
      </c>
      <c r="L42" s="22">
        <v>3</v>
      </c>
      <c r="M42" s="5"/>
      <c r="N42" s="22"/>
      <c r="O42" s="5"/>
      <c r="P42" s="22"/>
      <c r="Q42" s="6">
        <v>4</v>
      </c>
      <c r="R42" s="6">
        <v>763</v>
      </c>
      <c r="S42" s="7">
        <v>190.75</v>
      </c>
      <c r="T42" s="41">
        <v>10</v>
      </c>
      <c r="U42" s="8">
        <v>11</v>
      </c>
      <c r="V42" s="9">
        <v>201.75</v>
      </c>
    </row>
    <row r="43" spans="1:22" x14ac:dyDescent="0.3">
      <c r="A43" s="1" t="s">
        <v>35</v>
      </c>
      <c r="B43" s="2" t="s">
        <v>39</v>
      </c>
      <c r="C43" s="3">
        <v>45938</v>
      </c>
      <c r="D43" s="4" t="s">
        <v>40</v>
      </c>
      <c r="E43" s="5">
        <v>180</v>
      </c>
      <c r="F43" s="22"/>
      <c r="G43" s="24">
        <v>177</v>
      </c>
      <c r="H43" s="22"/>
      <c r="I43" s="5">
        <v>182</v>
      </c>
      <c r="J43" s="22">
        <v>2</v>
      </c>
      <c r="K43" s="5">
        <v>184</v>
      </c>
      <c r="L43" s="22">
        <v>2</v>
      </c>
      <c r="M43" s="5"/>
      <c r="N43" s="22"/>
      <c r="O43" s="5"/>
      <c r="P43" s="22"/>
      <c r="Q43" s="6">
        <v>4</v>
      </c>
      <c r="R43" s="6">
        <v>723</v>
      </c>
      <c r="S43" s="7">
        <v>180.75</v>
      </c>
      <c r="T43" s="41">
        <v>4</v>
      </c>
      <c r="U43" s="8">
        <v>4</v>
      </c>
      <c r="V43" s="9">
        <v>184.75</v>
      </c>
    </row>
    <row r="45" spans="1:22" x14ac:dyDescent="0.3">
      <c r="Q45" s="37">
        <f>SUM(Q33:Q44)</f>
        <v>44</v>
      </c>
      <c r="R45" s="37">
        <f>SUM(R33:R44)</f>
        <v>8189.0010000000002</v>
      </c>
      <c r="S45" s="38">
        <f>SUM(R45/Q45)</f>
        <v>186.1136590909091</v>
      </c>
      <c r="T45" s="37">
        <f>SUM(T33:T44)</f>
        <v>50</v>
      </c>
      <c r="U45" s="37">
        <f>SUM(U33:U44)</f>
        <v>82</v>
      </c>
      <c r="V45" s="39">
        <f>SUM(S45+U45)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32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sqref="B4:C4" name="Range1"/>
    <protectedRange sqref="D4" name="Range1_1"/>
    <protectedRange sqref="E4:J4 M4:P4" name="Range1_3_5"/>
    <protectedRange sqref="K4:L4" name="Range1_3_5_1"/>
    <protectedRange sqref="T4" name="Range1_3_5_2"/>
    <protectedRange sqref="B12:C12" name="Range1_8"/>
    <protectedRange sqref="D12" name="Range1_1_17"/>
    <protectedRange sqref="E12:P12 T12" name="Range1_3_5_15"/>
    <protectedRange sqref="B15:C15" name="Range1_25"/>
    <protectedRange sqref="D15" name="Range1_1_26"/>
    <protectedRange sqref="E15:P15 T15" name="Range1_3_5_24"/>
    <protectedRange sqref="B18:C18" name="Range1_3_1"/>
    <protectedRange sqref="D18" name="Range1_1_3_1"/>
    <protectedRange sqref="E18:P18 T18" name="Range1_3_5_2_1"/>
    <protectedRange sqref="B19:C19" name="Range1_3_2"/>
    <protectedRange sqref="D19" name="Range1_1_4_2"/>
    <protectedRange sqref="E19:P19 T19" name="Range1_3_5_4_2"/>
    <protectedRange sqref="B20:C20" name="Range1_12"/>
    <protectedRange sqref="D20" name="Range1_1_3"/>
    <protectedRange sqref="E20:P20 T20" name="Range1_3_5_3"/>
    <protectedRange sqref="B21:C21" name="Range1_12_1"/>
    <protectedRange sqref="D21" name="Range1_1_3_2"/>
    <protectedRange sqref="E21:P21 T21" name="Range1_3_5_3_1"/>
    <protectedRange sqref="B22:C22" name="Range1_12_2"/>
    <protectedRange sqref="D22" name="Range1_1_3_3"/>
    <protectedRange sqref="E22:P22 T22" name="Range1_3_5_3_2"/>
    <protectedRange algorithmName="SHA-512" hashValue="ON39YdpmFHfN9f47KpiRvqrKx0V9+erV1CNkpWzYhW/Qyc6aT8rEyCrvauWSYGZK2ia3o7vd3akF07acHAFpOA==" saltValue="yVW9XmDwTqEnmpSGai0KYg==" spinCount="100000" sqref="B23:C23" name="Range1_2"/>
    <protectedRange algorithmName="SHA-512" hashValue="ON39YdpmFHfN9f47KpiRvqrKx0V9+erV1CNkpWzYhW/Qyc6aT8rEyCrvauWSYGZK2ia3o7vd3akF07acHAFpOA==" saltValue="yVW9XmDwTqEnmpSGai0KYg==" spinCount="100000" sqref="D23" name="Range1_1_1"/>
    <protectedRange algorithmName="SHA-512" hashValue="ON39YdpmFHfN9f47KpiRvqrKx0V9+erV1CNkpWzYhW/Qyc6aT8rEyCrvauWSYGZK2ia3o7vd3akF07acHAFpOA==" saltValue="yVW9XmDwTqEnmpSGai0KYg==" spinCount="100000" sqref="E23:P23 T23" name="Range1_3_5_4"/>
    <protectedRange sqref="B24:C24" name="Range1_12_3"/>
    <protectedRange sqref="D24" name="Range1_1_3_4"/>
    <protectedRange sqref="E24:P24 T24" name="Range1_3_5_3_3"/>
    <protectedRange sqref="E43:P43 B43:C43" name="Range1_14"/>
    <protectedRange sqref="D43" name="Range1_1_4"/>
    <protectedRange sqref="T43" name="Range1_3_5_4_1"/>
    <protectedRange sqref="B25:C25" name="Range1_12_4"/>
    <protectedRange sqref="D25" name="Range1_1_3_5"/>
    <protectedRange sqref="E25:P25 T25" name="Range1_3_5_3_4"/>
    <protectedRange sqref="B26:C26" name="Range1_12_5"/>
    <protectedRange sqref="D26" name="Range1_1_3_6"/>
    <protectedRange sqref="E26:P26 T26" name="Range1_3_5_3_5"/>
    <protectedRange sqref="B27:C27" name="Range1_12_6"/>
    <protectedRange sqref="D27" name="Range1_1_3_7"/>
    <protectedRange sqref="E27:P27 T27" name="Range1_3_5_3_6"/>
  </protectedRanges>
  <conditionalFormatting sqref="E18">
    <cfRule type="top10" dxfId="627" priority="77" rank="1"/>
  </conditionalFormatting>
  <conditionalFormatting sqref="E18:P18">
    <cfRule type="cellIs" dxfId="626" priority="75" operator="greaterThanOrEqual">
      <formula>200</formula>
    </cfRule>
  </conditionalFormatting>
  <conditionalFormatting sqref="G18">
    <cfRule type="top10" dxfId="625" priority="76" rank="1"/>
  </conditionalFormatting>
  <conditionalFormatting sqref="I18">
    <cfRule type="top10" dxfId="624" priority="74" rank="1"/>
  </conditionalFormatting>
  <conditionalFormatting sqref="K18">
    <cfRule type="top10" dxfId="623" priority="73" rank="1"/>
  </conditionalFormatting>
  <conditionalFormatting sqref="L15:P15">
    <cfRule type="cellIs" dxfId="622" priority="80" operator="greaterThanOrEqual">
      <formula>200</formula>
    </cfRule>
  </conditionalFormatting>
  <conditionalFormatting sqref="M4:M8">
    <cfRule type="top10" dxfId="621" priority="85" rank="1"/>
  </conditionalFormatting>
  <conditionalFormatting sqref="M15">
    <cfRule type="top10" dxfId="620" priority="79" rank="1"/>
  </conditionalFormatting>
  <conditionalFormatting sqref="M18">
    <cfRule type="top10" dxfId="619" priority="72" rank="1"/>
  </conditionalFormatting>
  <conditionalFormatting sqref="M4:P8">
    <cfRule type="cellIs" dxfId="618" priority="87" operator="greaterThanOrEqual">
      <formula>200</formula>
    </cfRule>
  </conditionalFormatting>
  <conditionalFormatting sqref="O4:O8">
    <cfRule type="top10" dxfId="617" priority="84" rank="1"/>
  </conditionalFormatting>
  <conditionalFormatting sqref="O15">
    <cfRule type="top10" dxfId="616" priority="78" rank="1"/>
  </conditionalFormatting>
  <conditionalFormatting sqref="O18">
    <cfRule type="top10" dxfId="615" priority="71" rank="1"/>
  </conditionalFormatting>
  <conditionalFormatting sqref="E19">
    <cfRule type="top10" dxfId="614" priority="70" rank="1"/>
  </conditionalFormatting>
  <conditionalFormatting sqref="G19">
    <cfRule type="top10" dxfId="613" priority="69" rank="1"/>
  </conditionalFormatting>
  <conditionalFormatting sqref="E19:P19">
    <cfRule type="cellIs" dxfId="612" priority="68" operator="greaterThanOrEqual">
      <formula>200</formula>
    </cfRule>
  </conditionalFormatting>
  <conditionalFormatting sqref="I19">
    <cfRule type="top10" dxfId="611" priority="67" rank="1"/>
  </conditionalFormatting>
  <conditionalFormatting sqref="K19">
    <cfRule type="top10" dxfId="610" priority="66" rank="1"/>
  </conditionalFormatting>
  <conditionalFormatting sqref="M19">
    <cfRule type="top10" dxfId="609" priority="65" rank="1"/>
  </conditionalFormatting>
  <conditionalFormatting sqref="O19">
    <cfRule type="top10" dxfId="608" priority="64" rank="1"/>
  </conditionalFormatting>
  <conditionalFormatting sqref="E20">
    <cfRule type="top10" dxfId="607" priority="63" rank="1"/>
  </conditionalFormatting>
  <conditionalFormatting sqref="G20">
    <cfRule type="top10" dxfId="606" priority="62" rank="1"/>
  </conditionalFormatting>
  <conditionalFormatting sqref="E20:P20">
    <cfRule type="cellIs" dxfId="605" priority="61" operator="greaterThanOrEqual">
      <formula>200</formula>
    </cfRule>
  </conditionalFormatting>
  <conditionalFormatting sqref="I20">
    <cfRule type="top10" dxfId="604" priority="60" rank="1"/>
  </conditionalFormatting>
  <conditionalFormatting sqref="K20">
    <cfRule type="top10" dxfId="603" priority="59" rank="1"/>
  </conditionalFormatting>
  <conditionalFormatting sqref="M20">
    <cfRule type="top10" dxfId="602" priority="58" rank="1"/>
  </conditionalFormatting>
  <conditionalFormatting sqref="O20">
    <cfRule type="top10" dxfId="601" priority="57" rank="1"/>
  </conditionalFormatting>
  <conditionalFormatting sqref="E21">
    <cfRule type="top10" dxfId="600" priority="56" rank="1"/>
  </conditionalFormatting>
  <conditionalFormatting sqref="G21">
    <cfRule type="top10" dxfId="599" priority="55" rank="1"/>
  </conditionalFormatting>
  <conditionalFormatting sqref="E21:P21">
    <cfRule type="cellIs" dxfId="598" priority="54" operator="greaterThanOrEqual">
      <formula>200</formula>
    </cfRule>
  </conditionalFormatting>
  <conditionalFormatting sqref="I21">
    <cfRule type="top10" dxfId="597" priority="53" rank="1"/>
  </conditionalFormatting>
  <conditionalFormatting sqref="K21">
    <cfRule type="top10" dxfId="596" priority="52" rank="1"/>
  </conditionalFormatting>
  <conditionalFormatting sqref="M21">
    <cfRule type="top10" dxfId="595" priority="51" rank="1"/>
  </conditionalFormatting>
  <conditionalFormatting sqref="O21">
    <cfRule type="top10" dxfId="594" priority="50" rank="1"/>
  </conditionalFormatting>
  <conditionalFormatting sqref="E22">
    <cfRule type="top10" dxfId="593" priority="49" rank="1"/>
  </conditionalFormatting>
  <conditionalFormatting sqref="G22">
    <cfRule type="top10" dxfId="592" priority="48" rank="1"/>
  </conditionalFormatting>
  <conditionalFormatting sqref="E22:P22">
    <cfRule type="cellIs" dxfId="591" priority="47" operator="greaterThanOrEqual">
      <formula>200</formula>
    </cfRule>
  </conditionalFormatting>
  <conditionalFormatting sqref="I22">
    <cfRule type="top10" dxfId="590" priority="46" rank="1"/>
  </conditionalFormatting>
  <conditionalFormatting sqref="K22">
    <cfRule type="top10" dxfId="589" priority="45" rank="1"/>
  </conditionalFormatting>
  <conditionalFormatting sqref="M22">
    <cfRule type="top10" dxfId="588" priority="44" rank="1"/>
  </conditionalFormatting>
  <conditionalFormatting sqref="O22">
    <cfRule type="top10" dxfId="587" priority="43" rank="1"/>
  </conditionalFormatting>
  <conditionalFormatting sqref="E23">
    <cfRule type="top10" dxfId="586" priority="42" rank="1"/>
  </conditionalFormatting>
  <conditionalFormatting sqref="G23">
    <cfRule type="top10" dxfId="585" priority="41" rank="1"/>
  </conditionalFormatting>
  <conditionalFormatting sqref="E23:P23">
    <cfRule type="cellIs" dxfId="584" priority="40" operator="greaterThanOrEqual">
      <formula>200</formula>
    </cfRule>
  </conditionalFormatting>
  <conditionalFormatting sqref="I23">
    <cfRule type="top10" dxfId="583" priority="39" rank="1"/>
  </conditionalFormatting>
  <conditionalFormatting sqref="K23">
    <cfRule type="top10" dxfId="582" priority="38" rank="1"/>
  </conditionalFormatting>
  <conditionalFormatting sqref="M23">
    <cfRule type="top10" dxfId="581" priority="37" rank="1"/>
  </conditionalFormatting>
  <conditionalFormatting sqref="O23">
    <cfRule type="top10" dxfId="580" priority="36" rank="1"/>
  </conditionalFormatting>
  <conditionalFormatting sqref="E24">
    <cfRule type="top10" dxfId="579" priority="35" rank="1"/>
  </conditionalFormatting>
  <conditionalFormatting sqref="G24">
    <cfRule type="top10" dxfId="578" priority="34" rank="1"/>
  </conditionalFormatting>
  <conditionalFormatting sqref="E24:P24">
    <cfRule type="cellIs" dxfId="577" priority="33" operator="greaterThanOrEqual">
      <formula>200</formula>
    </cfRule>
  </conditionalFormatting>
  <conditionalFormatting sqref="I24">
    <cfRule type="top10" dxfId="576" priority="32" rank="1"/>
  </conditionalFormatting>
  <conditionalFormatting sqref="K24">
    <cfRule type="top10" dxfId="575" priority="31" rank="1"/>
  </conditionalFormatting>
  <conditionalFormatting sqref="M24">
    <cfRule type="top10" dxfId="574" priority="30" rank="1"/>
  </conditionalFormatting>
  <conditionalFormatting sqref="O24">
    <cfRule type="top10" dxfId="573" priority="29" rank="1"/>
  </conditionalFormatting>
  <conditionalFormatting sqref="E43">
    <cfRule type="top10" dxfId="572" priority="28" rank="1"/>
  </conditionalFormatting>
  <conditionalFormatting sqref="G43">
    <cfRule type="top10" dxfId="571" priority="27" rank="1"/>
  </conditionalFormatting>
  <conditionalFormatting sqref="I43">
    <cfRule type="top10" dxfId="570" priority="26" rank="1"/>
  </conditionalFormatting>
  <conditionalFormatting sqref="K43">
    <cfRule type="top10" dxfId="569" priority="25" rank="1"/>
  </conditionalFormatting>
  <conditionalFormatting sqref="M43">
    <cfRule type="top10" dxfId="568" priority="24" rank="1"/>
  </conditionalFormatting>
  <conditionalFormatting sqref="O43">
    <cfRule type="top10" dxfId="567" priority="23" rank="1"/>
  </conditionalFormatting>
  <conditionalFormatting sqref="E43:P43">
    <cfRule type="cellIs" dxfId="566" priority="22" operator="greaterThanOrEqual">
      <formula>200</formula>
    </cfRule>
  </conditionalFormatting>
  <conditionalFormatting sqref="E25">
    <cfRule type="top10" dxfId="565" priority="21" rank="1"/>
  </conditionalFormatting>
  <conditionalFormatting sqref="G25">
    <cfRule type="top10" dxfId="564" priority="20" rank="1"/>
  </conditionalFormatting>
  <conditionalFormatting sqref="E25:P25">
    <cfRule type="cellIs" dxfId="563" priority="19" operator="greaterThanOrEqual">
      <formula>200</formula>
    </cfRule>
  </conditionalFormatting>
  <conditionalFormatting sqref="I25">
    <cfRule type="top10" dxfId="562" priority="18" rank="1"/>
  </conditionalFormatting>
  <conditionalFormatting sqref="K25">
    <cfRule type="top10" dxfId="561" priority="17" rank="1"/>
  </conditionalFormatting>
  <conditionalFormatting sqref="M25">
    <cfRule type="top10" dxfId="560" priority="16" rank="1"/>
  </conditionalFormatting>
  <conditionalFormatting sqref="O25">
    <cfRule type="top10" dxfId="559" priority="15" rank="1"/>
  </conditionalFormatting>
  <conditionalFormatting sqref="E26">
    <cfRule type="top10" dxfId="558" priority="14" rank="1"/>
  </conditionalFormatting>
  <conditionalFormatting sqref="G26">
    <cfRule type="top10" dxfId="557" priority="13" rank="1"/>
  </conditionalFormatting>
  <conditionalFormatting sqref="E26:P26">
    <cfRule type="cellIs" dxfId="556" priority="12" operator="greaterThanOrEqual">
      <formula>200</formula>
    </cfRule>
  </conditionalFormatting>
  <conditionalFormatting sqref="I26">
    <cfRule type="top10" dxfId="555" priority="11" rank="1"/>
  </conditionalFormatting>
  <conditionalFormatting sqref="K26">
    <cfRule type="top10" dxfId="554" priority="10" rank="1"/>
  </conditionalFormatting>
  <conditionalFormatting sqref="M26">
    <cfRule type="top10" dxfId="553" priority="9" rank="1"/>
  </conditionalFormatting>
  <conditionalFormatting sqref="O26">
    <cfRule type="top10" dxfId="552" priority="8" rank="1"/>
  </conditionalFormatting>
  <conditionalFormatting sqref="E27">
    <cfRule type="top10" dxfId="551" priority="7" rank="1"/>
  </conditionalFormatting>
  <conditionalFormatting sqref="G27">
    <cfRule type="top10" dxfId="550" priority="6" rank="1"/>
  </conditionalFormatting>
  <conditionalFormatting sqref="E27:P27">
    <cfRule type="cellIs" dxfId="549" priority="5" operator="greaterThanOrEqual">
      <formula>200</formula>
    </cfRule>
  </conditionalFormatting>
  <conditionalFormatting sqref="I27">
    <cfRule type="top10" dxfId="548" priority="4" rank="1"/>
  </conditionalFormatting>
  <conditionalFormatting sqref="K27">
    <cfRule type="top10" dxfId="547" priority="3" rank="1"/>
  </conditionalFormatting>
  <conditionalFormatting sqref="M27">
    <cfRule type="top10" dxfId="546" priority="2" rank="1"/>
  </conditionalFormatting>
  <conditionalFormatting sqref="O27">
    <cfRule type="top10" dxfId="545" priority="1" rank="1"/>
  </conditionalFormatting>
  <hyperlinks>
    <hyperlink ref="X1" location="'Kentucky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9295A2-FC81-4CB2-8B6F-F50699999455}">
          <x14:formula1>
            <xm:f>'[abra coal tipple 11-5-25.xlsm]DATA'!#REF!</xm:f>
          </x14:formula1>
          <xm:sqref>B27</xm:sqref>
        </x14:dataValidation>
        <x14:dataValidation type="list" allowBlank="1" showInputMessage="1" showErrorMessage="1" xr:uid="{77F735F1-644F-4CBF-AE69-29E58D870F34}">
          <x14:formula1>
            <xm:f>'[abra coal tipple 11-5-25.xlsm]DATA'!#REF!</xm:f>
          </x14:formula1>
          <xm:sqref>D27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079D5-F2C8-4490-8D3C-570372805DE9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x14ac:dyDescent="0.3">
      <c r="A2" s="1" t="s">
        <v>37</v>
      </c>
      <c r="B2" s="2" t="s">
        <v>81</v>
      </c>
      <c r="C2" s="3">
        <v>45745</v>
      </c>
      <c r="D2" s="4" t="s">
        <v>56</v>
      </c>
      <c r="E2" s="5">
        <v>166</v>
      </c>
      <c r="F2" s="22">
        <v>0</v>
      </c>
      <c r="G2" s="5">
        <v>167</v>
      </c>
      <c r="H2" s="22">
        <v>0</v>
      </c>
      <c r="I2" s="5">
        <v>167</v>
      </c>
      <c r="J2" s="22">
        <v>0</v>
      </c>
      <c r="K2" s="5">
        <v>166</v>
      </c>
      <c r="L2" s="22">
        <v>0</v>
      </c>
      <c r="M2" s="5"/>
      <c r="N2" s="22"/>
      <c r="O2" s="5"/>
      <c r="P2" s="22"/>
      <c r="Q2" s="6">
        <v>4</v>
      </c>
      <c r="R2" s="6">
        <v>666</v>
      </c>
      <c r="S2" s="7">
        <v>166.5</v>
      </c>
      <c r="T2" s="41">
        <v>0</v>
      </c>
      <c r="U2" s="8">
        <v>8</v>
      </c>
      <c r="V2" s="9">
        <v>174.5</v>
      </c>
    </row>
    <row r="3" spans="1:24" x14ac:dyDescent="0.3">
      <c r="A3" s="1" t="s">
        <v>37</v>
      </c>
      <c r="B3" s="2" t="s">
        <v>81</v>
      </c>
      <c r="C3" s="3">
        <v>45766</v>
      </c>
      <c r="D3" s="4" t="s">
        <v>56</v>
      </c>
      <c r="E3" s="5">
        <v>161</v>
      </c>
      <c r="F3" s="22">
        <v>0</v>
      </c>
      <c r="G3" s="5">
        <v>154</v>
      </c>
      <c r="H3" s="22">
        <v>1</v>
      </c>
      <c r="I3" s="5">
        <v>159</v>
      </c>
      <c r="J3" s="22">
        <v>1</v>
      </c>
      <c r="K3" s="5">
        <v>152</v>
      </c>
      <c r="L3" s="22">
        <v>0</v>
      </c>
      <c r="M3" s="5"/>
      <c r="N3" s="22"/>
      <c r="O3" s="5"/>
      <c r="P3" s="22"/>
      <c r="Q3" s="6">
        <v>4</v>
      </c>
      <c r="R3" s="6">
        <v>626</v>
      </c>
      <c r="S3" s="7">
        <v>156.5</v>
      </c>
      <c r="T3" s="41">
        <v>2</v>
      </c>
      <c r="U3" s="8">
        <v>3</v>
      </c>
      <c r="V3" s="9">
        <v>159.5</v>
      </c>
    </row>
    <row r="4" spans="1:24" x14ac:dyDescent="0.3">
      <c r="A4" s="1" t="s">
        <v>37</v>
      </c>
      <c r="B4" s="2" t="s">
        <v>81</v>
      </c>
      <c r="C4" s="3">
        <v>45808</v>
      </c>
      <c r="D4" s="4" t="s">
        <v>56</v>
      </c>
      <c r="E4" s="24">
        <v>184</v>
      </c>
      <c r="F4" s="84">
        <v>0</v>
      </c>
      <c r="G4" s="24">
        <v>177</v>
      </c>
      <c r="H4" s="84">
        <v>1</v>
      </c>
      <c r="I4" s="24">
        <v>182</v>
      </c>
      <c r="J4" s="84">
        <v>0</v>
      </c>
      <c r="K4" s="24">
        <v>184</v>
      </c>
      <c r="L4" s="84">
        <v>0</v>
      </c>
      <c r="M4" s="5"/>
      <c r="N4" s="22"/>
      <c r="O4" s="5"/>
      <c r="P4" s="22"/>
      <c r="Q4" s="6">
        <v>4</v>
      </c>
      <c r="R4" s="6">
        <v>727</v>
      </c>
      <c r="S4" s="7">
        <v>181.75</v>
      </c>
      <c r="T4" s="41">
        <v>1</v>
      </c>
      <c r="U4" s="8">
        <v>13</v>
      </c>
      <c r="V4" s="9">
        <v>194.75</v>
      </c>
    </row>
    <row r="5" spans="1:24" x14ac:dyDescent="0.3">
      <c r="A5" s="1" t="s">
        <v>37</v>
      </c>
      <c r="B5" s="2" t="s">
        <v>81</v>
      </c>
      <c r="C5" s="3">
        <v>45829</v>
      </c>
      <c r="D5" s="4" t="s">
        <v>56</v>
      </c>
      <c r="E5" s="5">
        <v>186</v>
      </c>
      <c r="F5" s="22">
        <v>2</v>
      </c>
      <c r="G5" s="5">
        <v>188</v>
      </c>
      <c r="H5" s="22">
        <v>1</v>
      </c>
      <c r="I5" s="5">
        <v>167</v>
      </c>
      <c r="J5" s="22">
        <v>0</v>
      </c>
      <c r="K5" s="5">
        <v>178</v>
      </c>
      <c r="L5" s="22">
        <v>0</v>
      </c>
      <c r="M5" s="5"/>
      <c r="N5" s="22"/>
      <c r="O5" s="5"/>
      <c r="P5" s="22"/>
      <c r="Q5" s="6">
        <v>4</v>
      </c>
      <c r="R5" s="6">
        <v>719</v>
      </c>
      <c r="S5" s="7">
        <v>179.75</v>
      </c>
      <c r="T5" s="41">
        <v>3</v>
      </c>
      <c r="U5" s="8">
        <v>8</v>
      </c>
      <c r="V5" s="9">
        <v>187.75</v>
      </c>
    </row>
    <row r="6" spans="1:24" x14ac:dyDescent="0.3">
      <c r="A6" s="1" t="s">
        <v>37</v>
      </c>
      <c r="B6" s="2" t="s">
        <v>81</v>
      </c>
      <c r="C6" s="3">
        <v>45857</v>
      </c>
      <c r="D6" s="4" t="s">
        <v>56</v>
      </c>
      <c r="E6" s="5">
        <v>186</v>
      </c>
      <c r="F6" s="22">
        <v>1</v>
      </c>
      <c r="G6" s="5">
        <v>182</v>
      </c>
      <c r="H6" s="22">
        <v>0</v>
      </c>
      <c r="I6" s="5">
        <v>181</v>
      </c>
      <c r="J6" s="22">
        <v>0</v>
      </c>
      <c r="K6" s="5">
        <v>187</v>
      </c>
      <c r="L6" s="22">
        <v>1</v>
      </c>
      <c r="M6" s="5">
        <v>188</v>
      </c>
      <c r="N6" s="22">
        <v>2</v>
      </c>
      <c r="O6" s="5">
        <v>188</v>
      </c>
      <c r="P6" s="22">
        <v>0</v>
      </c>
      <c r="Q6" s="6">
        <v>6</v>
      </c>
      <c r="R6" s="6">
        <v>1112</v>
      </c>
      <c r="S6" s="7">
        <v>185.33333333333334</v>
      </c>
      <c r="T6" s="41">
        <v>4</v>
      </c>
      <c r="U6" s="8">
        <v>26</v>
      </c>
      <c r="V6" s="9">
        <v>211.33333333333334</v>
      </c>
    </row>
    <row r="7" spans="1:24" x14ac:dyDescent="0.3">
      <c r="A7" s="1" t="s">
        <v>37</v>
      </c>
      <c r="B7" s="2" t="s">
        <v>81</v>
      </c>
      <c r="C7" s="3">
        <v>45864</v>
      </c>
      <c r="D7" s="4" t="s">
        <v>56</v>
      </c>
      <c r="E7" s="5">
        <v>183</v>
      </c>
      <c r="F7" s="22">
        <v>0</v>
      </c>
      <c r="G7" s="5">
        <v>181</v>
      </c>
      <c r="H7" s="22">
        <v>1</v>
      </c>
      <c r="I7" s="5">
        <v>187</v>
      </c>
      <c r="J7" s="22">
        <v>1</v>
      </c>
      <c r="K7" s="5">
        <v>186</v>
      </c>
      <c r="L7" s="22">
        <v>0</v>
      </c>
      <c r="M7" s="5"/>
      <c r="N7" s="22"/>
      <c r="O7" s="5"/>
      <c r="P7" s="22"/>
      <c r="Q7" s="6">
        <v>4</v>
      </c>
      <c r="R7" s="6">
        <v>737</v>
      </c>
      <c r="S7" s="7">
        <v>184.25</v>
      </c>
      <c r="T7" s="41">
        <v>2</v>
      </c>
      <c r="U7" s="8">
        <v>13</v>
      </c>
      <c r="V7" s="9">
        <v>197.25</v>
      </c>
    </row>
    <row r="8" spans="1:24" x14ac:dyDescent="0.3">
      <c r="A8" s="1" t="s">
        <v>37</v>
      </c>
      <c r="B8" s="2" t="s">
        <v>81</v>
      </c>
      <c r="C8" s="3">
        <v>45885</v>
      </c>
      <c r="D8" s="4" t="s">
        <v>56</v>
      </c>
      <c r="E8" s="5">
        <v>185</v>
      </c>
      <c r="F8" s="22">
        <v>1</v>
      </c>
      <c r="G8" s="5">
        <v>179</v>
      </c>
      <c r="H8" s="22">
        <v>0</v>
      </c>
      <c r="I8" s="5">
        <v>186</v>
      </c>
      <c r="J8" s="22">
        <v>0</v>
      </c>
      <c r="K8" s="5">
        <v>177</v>
      </c>
      <c r="L8" s="22">
        <v>1</v>
      </c>
      <c r="M8" s="5"/>
      <c r="N8" s="22"/>
      <c r="O8" s="5"/>
      <c r="P8" s="22"/>
      <c r="Q8" s="6">
        <v>4</v>
      </c>
      <c r="R8" s="6">
        <v>727</v>
      </c>
      <c r="S8" s="7">
        <v>181.75</v>
      </c>
      <c r="T8" s="41">
        <v>2</v>
      </c>
      <c r="U8" s="8">
        <v>13</v>
      </c>
      <c r="V8" s="9">
        <v>194.75</v>
      </c>
    </row>
    <row r="9" spans="1:24" x14ac:dyDescent="0.3">
      <c r="A9" s="1" t="s">
        <v>37</v>
      </c>
      <c r="B9" s="2" t="s">
        <v>81</v>
      </c>
      <c r="C9" s="3">
        <v>45920</v>
      </c>
      <c r="D9" s="4" t="s">
        <v>56</v>
      </c>
      <c r="E9" s="24">
        <v>183</v>
      </c>
      <c r="F9" s="84">
        <v>0</v>
      </c>
      <c r="G9" s="24">
        <v>182</v>
      </c>
      <c r="H9" s="84">
        <v>3</v>
      </c>
      <c r="I9" s="24">
        <v>175</v>
      </c>
      <c r="J9" s="84">
        <v>1</v>
      </c>
      <c r="K9" s="24">
        <v>183</v>
      </c>
      <c r="L9" s="84">
        <v>0</v>
      </c>
      <c r="M9" s="5"/>
      <c r="N9" s="22"/>
      <c r="O9" s="5"/>
      <c r="P9" s="22"/>
      <c r="Q9" s="6">
        <v>4</v>
      </c>
      <c r="R9" s="6">
        <v>723</v>
      </c>
      <c r="S9" s="7">
        <v>180.75</v>
      </c>
      <c r="T9" s="41">
        <v>4</v>
      </c>
      <c r="U9" s="8">
        <v>13</v>
      </c>
      <c r="V9" s="9">
        <v>193.75</v>
      </c>
    </row>
    <row r="10" spans="1:24" x14ac:dyDescent="0.3">
      <c r="A10" s="1" t="s">
        <v>37</v>
      </c>
      <c r="B10" s="2" t="s">
        <v>81</v>
      </c>
      <c r="C10" s="3">
        <v>45948</v>
      </c>
      <c r="D10" s="4" t="s">
        <v>56</v>
      </c>
      <c r="E10" s="24">
        <v>177</v>
      </c>
      <c r="F10" s="84">
        <v>0</v>
      </c>
      <c r="G10" s="24">
        <v>184</v>
      </c>
      <c r="H10" s="84">
        <v>2</v>
      </c>
      <c r="I10" s="24">
        <v>183</v>
      </c>
      <c r="J10" s="84">
        <v>4</v>
      </c>
      <c r="K10" s="24">
        <v>182</v>
      </c>
      <c r="L10" s="84">
        <v>0</v>
      </c>
      <c r="M10" s="5"/>
      <c r="N10" s="22"/>
      <c r="O10" s="5"/>
      <c r="P10" s="22"/>
      <c r="Q10" s="6">
        <v>4</v>
      </c>
      <c r="R10" s="6">
        <v>726</v>
      </c>
      <c r="S10" s="7">
        <v>181.5</v>
      </c>
      <c r="T10" s="41">
        <v>6</v>
      </c>
      <c r="U10" s="8">
        <v>4</v>
      </c>
      <c r="V10" s="9">
        <v>185.5</v>
      </c>
    </row>
    <row r="12" spans="1:24" x14ac:dyDescent="0.3">
      <c r="Q12" s="37">
        <f>SUM(Q2:Q11)</f>
        <v>38</v>
      </c>
      <c r="R12" s="37">
        <f>SUM(R2:R11)</f>
        <v>6763</v>
      </c>
      <c r="S12" s="38">
        <f>SUM(R12/Q12)</f>
        <v>177.97368421052633</v>
      </c>
      <c r="T12" s="37">
        <f>SUM(T2:T11)</f>
        <v>24</v>
      </c>
      <c r="U12" s="37">
        <f>SUM(U2:U11)</f>
        <v>101</v>
      </c>
      <c r="V12" s="39">
        <f>SUM(S12+U12)</f>
        <v>278.97368421052636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" name="Range1_17"/>
    <protectedRange algorithmName="SHA-512" hashValue="ON39YdpmFHfN9f47KpiRvqrKx0V9+erV1CNkpWzYhW/Qyc6aT8rEyCrvauWSYGZK2ia3o7vd3akF07acHAFpOA==" saltValue="yVW9XmDwTqEnmpSGai0KYg==" spinCount="100000" sqref="D9" name="Range1_1_12"/>
    <protectedRange algorithmName="SHA-512" hashValue="ON39YdpmFHfN9f47KpiRvqrKx0V9+erV1CNkpWzYhW/Qyc6aT8rEyCrvauWSYGZK2ia3o7vd3akF07acHAFpOA==" saltValue="yVW9XmDwTqEnmpSGai0KYg==" spinCount="100000" sqref="T9" name="Range1_3_5_8"/>
    <protectedRange algorithmName="SHA-512" hashValue="ON39YdpmFHfN9f47KpiRvqrKx0V9+erV1CNkpWzYhW/Qyc6aT8rEyCrvauWSYGZK2ia3o7vd3akF07acHAFpOA==" saltValue="yVW9XmDwTqEnmpSGai0KYg==" spinCount="100000" sqref="B10:C10" name="Range1_17_1"/>
    <protectedRange algorithmName="SHA-512" hashValue="ON39YdpmFHfN9f47KpiRvqrKx0V9+erV1CNkpWzYhW/Qyc6aT8rEyCrvauWSYGZK2ia3o7vd3akF07acHAFpOA==" saltValue="yVW9XmDwTqEnmpSGai0KYg==" spinCount="100000" sqref="D10" name="Range1_1_12_1"/>
    <protectedRange algorithmName="SHA-512" hashValue="ON39YdpmFHfN9f47KpiRvqrKx0V9+erV1CNkpWzYhW/Qyc6aT8rEyCrvauWSYGZK2ia3o7vd3akF07acHAFpOA==" saltValue="yVW9XmDwTqEnmpSGai0KYg==" spinCount="100000" sqref="T10" name="Range1_3_5_8_1"/>
  </protectedRanges>
  <conditionalFormatting sqref="M9:O9">
    <cfRule type="cellIs" dxfId="544" priority="12" operator="greaterThanOrEqual">
      <formula>200</formula>
    </cfRule>
  </conditionalFormatting>
  <conditionalFormatting sqref="E9">
    <cfRule type="cellIs" dxfId="543" priority="13" operator="greaterThanOrEqual">
      <formula>200</formula>
    </cfRule>
    <cfRule type="top10" dxfId="542" priority="14" rank="1"/>
  </conditionalFormatting>
  <conditionalFormatting sqref="G9">
    <cfRule type="cellIs" dxfId="541" priority="15" operator="greaterThanOrEqual">
      <formula>200</formula>
    </cfRule>
    <cfRule type="top10" dxfId="540" priority="16" rank="1"/>
  </conditionalFormatting>
  <conditionalFormatting sqref="I9">
    <cfRule type="cellIs" dxfId="539" priority="17" operator="greaterThanOrEqual">
      <formula>200</formula>
    </cfRule>
    <cfRule type="top10" dxfId="538" priority="18" rank="1"/>
  </conditionalFormatting>
  <conditionalFormatting sqref="K9">
    <cfRule type="cellIs" dxfId="537" priority="19" operator="greaterThanOrEqual">
      <formula>200</formula>
    </cfRule>
    <cfRule type="top10" dxfId="536" priority="20" rank="1"/>
  </conditionalFormatting>
  <conditionalFormatting sqref="M9">
    <cfRule type="top10" dxfId="535" priority="21" rank="1"/>
  </conditionalFormatting>
  <conditionalFormatting sqref="O9">
    <cfRule type="top10" dxfId="534" priority="22" rank="1"/>
  </conditionalFormatting>
  <conditionalFormatting sqref="E10">
    <cfRule type="cellIs" dxfId="533" priority="2" operator="greaterThanOrEqual">
      <formula>200</formula>
    </cfRule>
    <cfRule type="top10" dxfId="532" priority="3" rank="1"/>
  </conditionalFormatting>
  <conditionalFormatting sqref="M10:O10">
    <cfRule type="cellIs" dxfId="531" priority="1" operator="greaterThanOrEqual">
      <formula>200</formula>
    </cfRule>
  </conditionalFormatting>
  <conditionalFormatting sqref="G10">
    <cfRule type="cellIs" dxfId="530" priority="4" operator="greaterThanOrEqual">
      <formula>200</formula>
    </cfRule>
    <cfRule type="top10" dxfId="529" priority="5" rank="1"/>
  </conditionalFormatting>
  <conditionalFormatting sqref="I10">
    <cfRule type="cellIs" dxfId="528" priority="6" operator="greaterThanOrEqual">
      <formula>200</formula>
    </cfRule>
    <cfRule type="top10" dxfId="527" priority="7" rank="1"/>
  </conditionalFormatting>
  <conditionalFormatting sqref="K10">
    <cfRule type="cellIs" dxfId="526" priority="8" operator="greaterThanOrEqual">
      <formula>200</formula>
    </cfRule>
    <cfRule type="top10" dxfId="525" priority="9" rank="1"/>
  </conditionalFormatting>
  <conditionalFormatting sqref="M10">
    <cfRule type="top10" dxfId="524" priority="10" rank="1"/>
  </conditionalFormatting>
  <conditionalFormatting sqref="O10">
    <cfRule type="top10" dxfId="523" priority="11" rank="1"/>
  </conditionalFormatting>
  <hyperlinks>
    <hyperlink ref="X1" location="'Kentucky 2025'!A1" display="Return to Rankings" xr:uid="{F5B8D31E-B3F6-40BF-832E-397AF83EA08E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85B5-51CB-423A-93D2-B76E1BE44A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40" t="s">
        <v>33</v>
      </c>
    </row>
    <row r="2" spans="1:24" s="78" customFormat="1" ht="15" customHeight="1" x14ac:dyDescent="0.3">
      <c r="A2" s="67" t="s">
        <v>35</v>
      </c>
      <c r="B2" s="68" t="s">
        <v>109</v>
      </c>
      <c r="C2" s="69">
        <v>45773</v>
      </c>
      <c r="D2" s="70" t="s">
        <v>102</v>
      </c>
      <c r="E2" s="71">
        <v>194</v>
      </c>
      <c r="F2" s="72">
        <v>3</v>
      </c>
      <c r="G2" s="79">
        <v>193.001</v>
      </c>
      <c r="H2" s="72">
        <v>0</v>
      </c>
      <c r="I2" s="71">
        <v>193.001</v>
      </c>
      <c r="J2" s="72">
        <v>1</v>
      </c>
      <c r="K2" s="71">
        <v>191</v>
      </c>
      <c r="L2" s="72">
        <v>0</v>
      </c>
      <c r="M2" s="71"/>
      <c r="N2" s="72"/>
      <c r="O2" s="71"/>
      <c r="P2" s="72"/>
      <c r="Q2" s="73">
        <v>4</v>
      </c>
      <c r="R2" s="73">
        <v>771.00199999999995</v>
      </c>
      <c r="S2" s="74">
        <v>192.75049999999999</v>
      </c>
      <c r="T2" s="75">
        <v>4</v>
      </c>
      <c r="U2" s="76">
        <v>11</v>
      </c>
      <c r="V2" s="77">
        <v>205.75</v>
      </c>
    </row>
    <row r="4" spans="1:24" x14ac:dyDescent="0.3">
      <c r="Q4" s="37">
        <f>SUM(Q2:Q3)</f>
        <v>4</v>
      </c>
      <c r="R4" s="37">
        <f>SUM(R2:R3)</f>
        <v>771.00199999999995</v>
      </c>
      <c r="S4" s="38">
        <f>SUM(R4/Q4)</f>
        <v>192.75049999999999</v>
      </c>
      <c r="T4" s="37">
        <f>SUM(T2:T3)</f>
        <v>4</v>
      </c>
      <c r="U4" s="37">
        <f>SUM(U2:U3)</f>
        <v>11</v>
      </c>
      <c r="V4" s="39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Kentucky 2025'!A1" display="Return to Rankings" xr:uid="{3F6424CB-C9FC-4921-A43C-F99BC31704CD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142</vt:i4>
      </vt:variant>
    </vt:vector>
  </HeadingPairs>
  <TitlesOfParts>
    <vt:vector size="142" baseType="lpstr">
      <vt:lpstr>Kentucky 2025</vt:lpstr>
      <vt:lpstr>Adam Patton</vt:lpstr>
      <vt:lpstr>Adam Plummer</vt:lpstr>
      <vt:lpstr>Adien Lee</vt:lpstr>
      <vt:lpstr>Allen Hoagland</vt:lpstr>
      <vt:lpstr>Ann Tucker</vt:lpstr>
      <vt:lpstr>Ben Morris</vt:lpstr>
      <vt:lpstr>Bill Broughton</vt:lpstr>
      <vt:lpstr>Bill Driver</vt:lpstr>
      <vt:lpstr>Bill Smith</vt:lpstr>
      <vt:lpstr>Bob Huth</vt:lpstr>
      <vt:lpstr>Brad Sandy</vt:lpstr>
      <vt:lpstr>Bradley Sage</vt:lpstr>
      <vt:lpstr>Brandon Eversole</vt:lpstr>
      <vt:lpstr>Brandon Hayes</vt:lpstr>
      <vt:lpstr>Brett Cavins</vt:lpstr>
      <vt:lpstr>Brett Higgins</vt:lpstr>
      <vt:lpstr>Brian Oliver</vt:lpstr>
      <vt:lpstr>Carl King</vt:lpstr>
      <vt:lpstr>Carl Turner</vt:lpstr>
      <vt:lpstr>Casey Abell</vt:lpstr>
      <vt:lpstr>Chad Hall</vt:lpstr>
      <vt:lpstr>Charles Miller</vt:lpstr>
      <vt:lpstr>Chase Muse</vt:lpstr>
      <vt:lpstr>Chris Bradley</vt:lpstr>
      <vt:lpstr>Chris Helton</vt:lpstr>
      <vt:lpstr>Chris Workman</vt:lpstr>
      <vt:lpstr>Chuck Barnhart</vt:lpstr>
      <vt:lpstr>Chuck Miller</vt:lpstr>
      <vt:lpstr>Connal Rowe</vt:lpstr>
      <vt:lpstr>Corey Muse</vt:lpstr>
      <vt:lpstr>Courtney Muse</vt:lpstr>
      <vt:lpstr>Damon Thomas</vt:lpstr>
      <vt:lpstr>Darrell Moore</vt:lpstr>
      <vt:lpstr>Darren Herald</vt:lpstr>
      <vt:lpstr>Dave Wethington</vt:lpstr>
      <vt:lpstr>David Bachman</vt:lpstr>
      <vt:lpstr>David Barnes</vt:lpstr>
      <vt:lpstr>David Brooks</vt:lpstr>
      <vt:lpstr>David Charles</vt:lpstr>
      <vt:lpstr>Dennis DeMasters</vt:lpstr>
      <vt:lpstr>Dennis Pruett</vt:lpstr>
      <vt:lpstr>Derrick Tomes</vt:lpstr>
      <vt:lpstr>Dewy Cunnigan</vt:lpstr>
      <vt:lpstr>DJ Lemaster</vt:lpstr>
      <vt:lpstr>Doug Clark</vt:lpstr>
      <vt:lpstr>Dustin Fugate</vt:lpstr>
      <vt:lpstr>Eric Foust</vt:lpstr>
      <vt:lpstr>Frank DeGott</vt:lpstr>
      <vt:lpstr>Foster Arvin</vt:lpstr>
      <vt:lpstr>Greg Smetanko</vt:lpstr>
      <vt:lpstr>Greg Watkins</vt:lpstr>
      <vt:lpstr>Heath Sexton</vt:lpstr>
      <vt:lpstr>H.I. Stroth</vt:lpstr>
      <vt:lpstr>Jacob Rojan</vt:lpstr>
      <vt:lpstr>James McAnelly</vt:lpstr>
      <vt:lpstr>James Parker</vt:lpstr>
      <vt:lpstr>Jason Salsman</vt:lpstr>
      <vt:lpstr>Jeff Boggs</vt:lpstr>
      <vt:lpstr>Jeff Kite</vt:lpstr>
      <vt:lpstr>Jeff Lee</vt:lpstr>
      <vt:lpstr>Jerry Collins</vt:lpstr>
      <vt:lpstr>Jim Mathews</vt:lpstr>
      <vt:lpstr>Joe Happel</vt:lpstr>
      <vt:lpstr>Joe Jarrell</vt:lpstr>
      <vt:lpstr>Joe Rose</vt:lpstr>
      <vt:lpstr>Joe Wells</vt:lpstr>
      <vt:lpstr>John Caudill</vt:lpstr>
      <vt:lpstr>John Derrick</vt:lpstr>
      <vt:lpstr>John Hoagland</vt:lpstr>
      <vt:lpstr>John Moore</vt:lpstr>
      <vt:lpstr>John Mullins</vt:lpstr>
      <vt:lpstr>John Quesinberry</vt:lpstr>
      <vt:lpstr>John Plummer</vt:lpstr>
      <vt:lpstr>John Stapleton</vt:lpstr>
      <vt:lpstr>John Williams</vt:lpstr>
      <vt:lpstr>Jon Landsaw</vt:lpstr>
      <vt:lpstr>Josh Franks</vt:lpstr>
      <vt:lpstr>Jud Denniston</vt:lpstr>
      <vt:lpstr>Justin Colville</vt:lpstr>
      <vt:lpstr>Justin Lowe</vt:lpstr>
      <vt:lpstr>Kenny Huth</vt:lpstr>
      <vt:lpstr>Kevin Azbill</vt:lpstr>
      <vt:lpstr>Krissie Driver</vt:lpstr>
      <vt:lpstr>Kyle Banks</vt:lpstr>
      <vt:lpstr>Larry Duncan</vt:lpstr>
      <vt:lpstr>Marc Hanlon</vt:lpstr>
      <vt:lpstr>Mark Gray</vt:lpstr>
      <vt:lpstr>Mark Haley</vt:lpstr>
      <vt:lpstr>Mark Parmenter</vt:lpstr>
      <vt:lpstr>Marvin Batliner</vt:lpstr>
      <vt:lpstr>Matt Dixon</vt:lpstr>
      <vt:lpstr>Matt Parmenter</vt:lpstr>
      <vt:lpstr>Max Dixon</vt:lpstr>
      <vt:lpstr>Mike Blackard</vt:lpstr>
      <vt:lpstr>Mike Conley</vt:lpstr>
      <vt:lpstr>Mike Gross</vt:lpstr>
      <vt:lpstr>Mike Moore</vt:lpstr>
      <vt:lpstr>Mike Mosbey</vt:lpstr>
      <vt:lpstr>Paul Browne</vt:lpstr>
      <vt:lpstr>Paul Hanlon</vt:lpstr>
      <vt:lpstr>Phil Nichols</vt:lpstr>
      <vt:lpstr>Pit Connelly</vt:lpstr>
      <vt:lpstr>Randy Johnson</vt:lpstr>
      <vt:lpstr>Randy Thomas</vt:lpstr>
      <vt:lpstr>Rick Eldridge</vt:lpstr>
      <vt:lpstr>Ricky Finch</vt:lpstr>
      <vt:lpstr>Rod Patterson</vt:lpstr>
      <vt:lpstr>Ron Anderson</vt:lpstr>
      <vt:lpstr>Ross Reasor</vt:lpstr>
      <vt:lpstr>Roy Peabody</vt:lpstr>
      <vt:lpstr>Ryan Lee</vt:lpstr>
      <vt:lpstr>Scott Musick</vt:lpstr>
      <vt:lpstr>Scott Spencer</vt:lpstr>
      <vt:lpstr>Shane Hatfield</vt:lpstr>
      <vt:lpstr>Shawn Hudson</vt:lpstr>
      <vt:lpstr>Stanley Canter</vt:lpstr>
      <vt:lpstr>Sterling Martin</vt:lpstr>
      <vt:lpstr>Steve Bates</vt:lpstr>
      <vt:lpstr>Steve DuVall</vt:lpstr>
      <vt:lpstr>Stuart Thomas</vt:lpstr>
      <vt:lpstr>Tao Irtz</vt:lpstr>
      <vt:lpstr>Terry Estes</vt:lpstr>
      <vt:lpstr>Terry Johnson</vt:lpstr>
      <vt:lpstr>Terry Reynolds</vt:lpstr>
      <vt:lpstr>Terry Whitt</vt:lpstr>
      <vt:lpstr>Thomas Bausch</vt:lpstr>
      <vt:lpstr>Tim Brown</vt:lpstr>
      <vt:lpstr>Tim Conway</vt:lpstr>
      <vt:lpstr>Tim Moore</vt:lpstr>
      <vt:lpstr>Todd Lyons</vt:lpstr>
      <vt:lpstr>Tom Ballinger</vt:lpstr>
      <vt:lpstr>Tom Brooks</vt:lpstr>
      <vt:lpstr>Tom Downton Jr</vt:lpstr>
      <vt:lpstr>Tony Kaiser</vt:lpstr>
      <vt:lpstr>Tony Kautz</vt:lpstr>
      <vt:lpstr>Tyler Hart</vt:lpstr>
      <vt:lpstr>Tyler Price</vt:lpstr>
      <vt:lpstr>Tyler Soto</vt:lpstr>
      <vt:lpstr>Wally Smallwood</vt:lpstr>
      <vt:lpstr>Waylon Chandler</vt:lpstr>
      <vt:lpstr>Wayne McMillen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2025-11-06T02:20:06Z</dcterms:modified>
</cp:coreProperties>
</file>