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Scoring\Texas\"/>
    </mc:Choice>
  </mc:AlternateContent>
  <xr:revisionPtr revIDLastSave="3" documentId="8_{649DA043-BD02-44BB-9C2D-05C76F660A38}" xr6:coauthVersionLast="36" xr6:coauthVersionMax="47" xr10:uidLastSave="{A4BAC9F3-25F4-475E-9A60-7A09800D1F15}"/>
  <bookViews>
    <workbookView xWindow="-120" yWindow="-120" windowWidth="29040" windowHeight="15720" xr2:uid="{A35FAFAA-3A44-445C-BAAA-3002DD1ECE94}"/>
  </bookViews>
  <sheets>
    <sheet name="Texas 2025" sheetId="1" r:id="rId1"/>
    <sheet name="Isaiah Garcia" sheetId="254" r:id="rId2"/>
    <sheet name="Penelope Dimas" sheetId="253" r:id="rId3"/>
  </sheets>
  <externalReferences>
    <externalReference r:id="rId4"/>
    <externalReference r:id="rId5"/>
  </externalReferences>
  <definedNames>
    <definedName name="_xlnm._FilterDatabase" localSheetId="0" hidden="1">'Texas 2025'!$C$11:$I$11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7" i="253" l="1"/>
  <c r="V6" i="253" l="1"/>
  <c r="V5" i="253" l="1"/>
  <c r="U8" i="254"/>
  <c r="H33" i="1" s="1"/>
  <c r="T8" i="254"/>
  <c r="G33" i="1" s="1"/>
  <c r="R8" i="254"/>
  <c r="E33" i="1" s="1"/>
  <c r="Q8" i="254"/>
  <c r="D33" i="1" s="1"/>
  <c r="U9" i="253"/>
  <c r="H19" i="1" s="1"/>
  <c r="T9" i="253"/>
  <c r="G19" i="1" s="1"/>
  <c r="R9" i="253"/>
  <c r="E19" i="1" s="1"/>
  <c r="Q9" i="253"/>
  <c r="D19" i="1" s="1"/>
  <c r="S8" i="254" l="1"/>
  <c r="S9" i="253"/>
  <c r="F19" i="1" s="1"/>
  <c r="V8" i="254" l="1"/>
  <c r="I33" i="1" s="1"/>
  <c r="F33" i="1"/>
  <c r="V9" i="253"/>
  <c r="I19" i="1" s="1"/>
</calcChain>
</file>

<file path=xl/sharedStrings.xml><?xml version="1.0" encoding="utf-8"?>
<sst xmlns="http://schemas.openxmlformats.org/spreadsheetml/2006/main" count="139" uniqueCount="41">
  <si>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</si>
  <si>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</si>
  <si>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</si>
  <si>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</si>
  <si>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</si>
  <si>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</si>
  <si>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</si>
  <si>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</si>
  <si>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</si>
  <si>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</si>
  <si>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</si>
  <si>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 xml:space="preserve"> </t>
  </si>
  <si>
    <t>ABRA OUTLAW HEAVY RANKING 2025</t>
  </si>
  <si>
    <t>ABRA OUTLAW LITE RANKING 2025</t>
  </si>
  <si>
    <t>ABRA OUTLAW FACTORY RANKING 2025</t>
  </si>
  <si>
    <t>ABRA UNLIMITED RANKING 2025</t>
  </si>
  <si>
    <t>ABRA FACTORY RANKING 2025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</si>
  <si>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</si>
  <si>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</si>
  <si>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</si>
  <si>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</si>
  <si>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</si>
  <si>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</si>
  <si>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</si>
  <si>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</si>
  <si>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</si>
  <si>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</si>
  <si>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</si>
  <si>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X-Count</t>
  </si>
  <si>
    <t>Return to Rankings</t>
  </si>
  <si>
    <t>Outlaw Fac</t>
  </si>
  <si>
    <t>*Outlaw Fac</t>
  </si>
  <si>
    <t>Texas</t>
  </si>
  <si>
    <t>*Penelope Dimas</t>
  </si>
  <si>
    <t>Edinburg, TX</t>
  </si>
  <si>
    <t>Penelope Dimas</t>
  </si>
  <si>
    <t xml:space="preserve">*Factory </t>
  </si>
  <si>
    <t>*Isaiah Garcia</t>
  </si>
  <si>
    <t>Boerne, TX</t>
  </si>
  <si>
    <t>Isaiah Garcia</t>
  </si>
  <si>
    <t>Factory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</si>
</sst>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9">
    <xf numFmtId="0" fontId="0" fillId="0" borderId="0" xfId="0"/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2" fontId="9" fillId="2" borderId="3" xfId="0" applyNumberFormat="1" applyFont="1" applyFill="1" applyBorder="1" applyAlignment="1" applyProtection="1">
      <alignment horizontal="center" vertical="center"/>
      <protection hidden="1"/>
    </xf>
    <xf numFmtId="2" fontId="13" fillId="2" borderId="2" xfId="1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10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7" fillId="4" borderId="0" xfId="1" applyFont="1" applyFill="1" applyAlignment="1">
      <alignment horizontal="center"/>
    </xf>
    <xf numFmtId="1" fontId="8" fillId="4" borderId="0" xfId="0" applyNumberFormat="1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2" fontId="3" fillId="4" borderId="0" xfId="0" applyNumberFormat="1" applyFont="1" applyFill="1" applyAlignment="1">
      <alignment horizontal="center"/>
    </xf>
    <xf numFmtId="1" fontId="3" fillId="4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74"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23-25-ABRA%20Edinburg%20TX%20Resul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25-25-ABRA%20Edinburg%20TX%20Resul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34"/>
  <sheetViews>
    <sheetView tabSelected="1" workbookViewId="0">
      <selection activeCell="C19" sqref="C19"/>
    </sheetView>
  </sheetViews>
  <sheetFormatPr defaultColWidth="9.109375" defaultRowHeight="13.8" x14ac:dyDescent="0.25"/>
  <cols>
    <col min="1" max="1" width="9.109375" style="5"/>
    <col min="2" max="2" width="17.33203125" style="5" customWidth="1"/>
    <col min="3" max="3" width="22.88671875" style="5" customWidth="1"/>
    <col min="4" max="4" width="15.6640625" style="5" bestFit="1" customWidth="1"/>
    <col min="5" max="5" width="16.109375" style="5" bestFit="1" customWidth="1"/>
    <col min="6" max="6" width="9.109375" style="6"/>
    <col min="7" max="8" width="9.109375" style="7"/>
    <col min="9" max="9" width="16.33203125" style="6" bestFit="1" customWidth="1"/>
    <col min="10" max="16384" width="9.109375" style="3"/>
  </cols>
  <sheetData>
    <row r="1" spans="1:9" x14ac:dyDescent="0.25">
      <c r="A1" s="1" t="s">
        <v>11</v>
      </c>
      <c r="B1" s="1"/>
      <c r="C1" s="1"/>
      <c r="D1" s="1"/>
      <c r="E1" s="1"/>
      <c r="F1" s="2"/>
      <c r="G1" s="12"/>
      <c r="H1" s="12"/>
      <c r="I1" s="2"/>
    </row>
    <row r="2" spans="1:9" ht="28.8" x14ac:dyDescent="0.25">
      <c r="A2" s="45" t="s">
        <v>12</v>
      </c>
      <c r="B2" s="48"/>
      <c r="C2" s="48"/>
      <c r="D2" s="48"/>
      <c r="E2" s="48"/>
      <c r="F2" s="48"/>
      <c r="G2" s="48"/>
      <c r="H2" s="48"/>
      <c r="I2" s="48"/>
    </row>
    <row r="3" spans="1:9" ht="18" x14ac:dyDescent="0.35">
      <c r="A3" s="46" t="s">
        <v>32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s="1"/>
      <c r="B4" s="1"/>
      <c r="C4" s="1"/>
      <c r="D4" s="1"/>
      <c r="E4" s="1"/>
      <c r="F4" s="2"/>
      <c r="G4" s="12"/>
      <c r="H4" s="12"/>
      <c r="I4" s="2"/>
    </row>
    <row r="5" spans="1:9" x14ac:dyDescent="0.25">
      <c r="A5" s="9" t="s">
        <v>0</v>
      </c>
      <c r="B5" s="9" t="s">
        <v>1</v>
      </c>
      <c r="C5" s="9" t="s">
        <v>2</v>
      </c>
      <c r="D5" s="9" t="s">
        <v>10</v>
      </c>
      <c r="E5" s="9" t="s">
        <v>7</v>
      </c>
      <c r="F5" s="10" t="s">
        <v>8</v>
      </c>
      <c r="G5" s="11" t="s">
        <v>28</v>
      </c>
      <c r="H5" s="11" t="s">
        <v>6</v>
      </c>
      <c r="I5" s="10" t="s">
        <v>9</v>
      </c>
    </row>
    <row r="7" spans="1:9" x14ac:dyDescent="0.25">
      <c r="A7" s="1"/>
      <c r="B7" s="1"/>
      <c r="C7" s="1"/>
      <c r="D7" s="1"/>
      <c r="E7" s="1"/>
      <c r="F7" s="2"/>
      <c r="G7" s="12"/>
      <c r="H7" s="12"/>
      <c r="I7" s="2"/>
    </row>
    <row r="8" spans="1:9" ht="28.2" x14ac:dyDescent="0.25">
      <c r="A8" s="45" t="s">
        <v>13</v>
      </c>
      <c r="B8" s="45"/>
      <c r="C8" s="45"/>
      <c r="D8" s="45"/>
      <c r="E8" s="45"/>
      <c r="F8" s="45"/>
      <c r="G8" s="45"/>
      <c r="H8" s="45"/>
      <c r="I8" s="45"/>
    </row>
    <row r="9" spans="1:9" ht="18" x14ac:dyDescent="0.35">
      <c r="A9" s="46" t="s">
        <v>32</v>
      </c>
      <c r="B9" s="47"/>
      <c r="C9" s="47"/>
      <c r="D9" s="47"/>
      <c r="E9" s="47"/>
      <c r="F9" s="47"/>
      <c r="G9" s="47"/>
      <c r="H9" s="47"/>
      <c r="I9" s="47"/>
    </row>
    <row r="10" spans="1:9" ht="17.399999999999999" x14ac:dyDescent="0.3">
      <c r="A10" s="1"/>
      <c r="B10" s="1"/>
      <c r="C10" s="1"/>
      <c r="D10" s="4"/>
      <c r="E10" s="1"/>
      <c r="F10" s="2"/>
      <c r="G10" s="12"/>
      <c r="H10" s="12"/>
      <c r="I10" s="2"/>
    </row>
    <row r="11" spans="1:9" x14ac:dyDescent="0.25">
      <c r="A11" s="9" t="s">
        <v>0</v>
      </c>
      <c r="B11" s="9" t="s">
        <v>1</v>
      </c>
      <c r="C11" s="9" t="s">
        <v>2</v>
      </c>
      <c r="D11" s="9" t="s">
        <v>10</v>
      </c>
      <c r="E11" s="9" t="s">
        <v>7</v>
      </c>
      <c r="F11" s="10" t="s">
        <v>8</v>
      </c>
      <c r="G11" s="11" t="s">
        <v>28</v>
      </c>
      <c r="H11" s="11" t="s">
        <v>6</v>
      </c>
      <c r="I11" s="10" t="s">
        <v>9</v>
      </c>
    </row>
    <row r="12" spans="1:9" x14ac:dyDescent="0.25">
      <c r="C12" s="22"/>
      <c r="D12" s="11"/>
      <c r="E12" s="11"/>
      <c r="F12" s="10"/>
      <c r="G12" s="11"/>
      <c r="H12" s="11"/>
      <c r="I12" s="10"/>
    </row>
    <row r="14" spans="1:9" x14ac:dyDescent="0.25">
      <c r="A14" s="1"/>
      <c r="B14" s="1"/>
      <c r="C14" s="1"/>
      <c r="D14" s="1"/>
      <c r="E14" s="1"/>
      <c r="F14" s="2"/>
      <c r="G14" s="12"/>
      <c r="H14" s="12"/>
      <c r="I14" s="2"/>
    </row>
    <row r="15" spans="1:9" ht="28.2" x14ac:dyDescent="0.25">
      <c r="A15" s="45" t="s">
        <v>14</v>
      </c>
      <c r="B15" s="45"/>
      <c r="C15" s="45"/>
      <c r="D15" s="45"/>
      <c r="E15" s="45"/>
      <c r="F15" s="45"/>
      <c r="G15" s="45"/>
      <c r="H15" s="45"/>
      <c r="I15" s="45"/>
    </row>
    <row r="16" spans="1:9" ht="18" x14ac:dyDescent="0.35">
      <c r="A16" s="46" t="s">
        <v>32</v>
      </c>
      <c r="B16" s="47"/>
      <c r="C16" s="47"/>
      <c r="D16" s="47"/>
      <c r="E16" s="47"/>
      <c r="F16" s="47"/>
      <c r="G16" s="47"/>
      <c r="H16" s="47"/>
      <c r="I16" s="47"/>
    </row>
    <row r="17" spans="1:9" ht="17.399999999999999" x14ac:dyDescent="0.3">
      <c r="A17" s="1"/>
      <c r="B17" s="1"/>
      <c r="C17" s="1"/>
      <c r="D17" s="4"/>
      <c r="E17" s="1"/>
      <c r="F17" s="2"/>
      <c r="G17" s="12"/>
      <c r="H17" s="12"/>
      <c r="I17" s="2"/>
    </row>
    <row r="18" spans="1:9" x14ac:dyDescent="0.25">
      <c r="A18" s="9" t="s">
        <v>0</v>
      </c>
      <c r="B18" s="9" t="s">
        <v>1</v>
      </c>
      <c r="C18" s="9" t="s">
        <v>2</v>
      </c>
      <c r="D18" s="9" t="s">
        <v>10</v>
      </c>
      <c r="E18" s="9" t="s">
        <v>7</v>
      </c>
      <c r="F18" s="10" t="s">
        <v>8</v>
      </c>
      <c r="G18" s="11" t="s">
        <v>28</v>
      </c>
      <c r="H18" s="11" t="s">
        <v>6</v>
      </c>
      <c r="I18" s="10" t="s">
        <v>9</v>
      </c>
    </row>
    <row r="19" spans="1:9" x14ac:dyDescent="0.25">
      <c r="A19" s="5">
        <v>1</v>
      </c>
      <c r="B19" s="5" t="s">
        <v>30</v>
      </c>
      <c r="C19" s="22" t="s">
        <v>35</v>
      </c>
      <c r="D19" s="11">
        <f>SUM('Penelope Dimas'!Q9)</f>
        <v>24</v>
      </c>
      <c r="E19" s="11">
        <f>SUM('Penelope Dimas'!R9)</f>
        <v>3116</v>
      </c>
      <c r="F19" s="10">
        <f>SUM('Penelope Dimas'!S9)</f>
        <v>129.83333333333334</v>
      </c>
      <c r="G19" s="11">
        <f>SUM('Penelope Dimas'!T9)</f>
        <v>4</v>
      </c>
      <c r="H19" s="11">
        <f>SUM('Penelope Dimas'!U9)</f>
        <v>30</v>
      </c>
      <c r="I19" s="10">
        <f>SUM('Penelope Dimas'!V9)</f>
        <v>159.83333333333334</v>
      </c>
    </row>
    <row r="20" spans="1:9" x14ac:dyDescent="0.25">
      <c r="A20" s="39"/>
      <c r="B20" s="39"/>
      <c r="C20" s="40"/>
      <c r="D20" s="41"/>
      <c r="E20" s="41"/>
      <c r="F20" s="42"/>
      <c r="G20" s="41"/>
      <c r="H20" s="41"/>
      <c r="I20" s="42"/>
    </row>
    <row r="22" spans="1:9" x14ac:dyDescent="0.25">
      <c r="A22" s="1"/>
      <c r="B22" s="1"/>
      <c r="C22" s="1"/>
      <c r="D22" s="1"/>
      <c r="E22" s="1"/>
      <c r="F22" s="2"/>
      <c r="G22" s="12"/>
      <c r="H22" s="12"/>
      <c r="I22" s="2"/>
    </row>
    <row r="23" spans="1:9" ht="28.2" x14ac:dyDescent="0.25">
      <c r="A23" s="45" t="s">
        <v>15</v>
      </c>
      <c r="B23" s="45"/>
      <c r="C23" s="45"/>
      <c r="D23" s="45"/>
      <c r="E23" s="45"/>
      <c r="F23" s="45"/>
      <c r="G23" s="45"/>
      <c r="H23" s="45"/>
      <c r="I23" s="45"/>
    </row>
    <row r="24" spans="1:9" ht="18" x14ac:dyDescent="0.35">
      <c r="A24" s="46" t="s">
        <v>32</v>
      </c>
      <c r="B24" s="47"/>
      <c r="C24" s="47"/>
      <c r="D24" s="47"/>
      <c r="E24" s="47"/>
      <c r="F24" s="47"/>
      <c r="G24" s="47"/>
      <c r="H24" s="47"/>
      <c r="I24" s="47"/>
    </row>
    <row r="25" spans="1:9" x14ac:dyDescent="0.25">
      <c r="A25" s="1"/>
      <c r="B25" s="1"/>
      <c r="C25" s="1"/>
      <c r="D25" s="1"/>
      <c r="E25" s="1"/>
      <c r="F25" s="2"/>
      <c r="G25" s="12"/>
      <c r="H25" s="12"/>
      <c r="I25" s="2"/>
    </row>
    <row r="26" spans="1:9" x14ac:dyDescent="0.25">
      <c r="A26" s="9" t="s">
        <v>0</v>
      </c>
      <c r="B26" s="9" t="s">
        <v>1</v>
      </c>
      <c r="C26" s="9" t="s">
        <v>2</v>
      </c>
      <c r="D26" s="9" t="s">
        <v>10</v>
      </c>
      <c r="E26" s="9" t="s">
        <v>7</v>
      </c>
      <c r="F26" s="10" t="s">
        <v>8</v>
      </c>
      <c r="G26" s="11" t="s">
        <v>28</v>
      </c>
      <c r="H26" s="11" t="s">
        <v>6</v>
      </c>
      <c r="I26" s="10" t="s">
        <v>9</v>
      </c>
    </row>
    <row r="27" spans="1:9" x14ac:dyDescent="0.25">
      <c r="C27" s="8"/>
    </row>
    <row r="28" spans="1:9" x14ac:dyDescent="0.25">
      <c r="A28" s="1"/>
      <c r="B28" s="1"/>
      <c r="C28" s="1"/>
      <c r="D28" s="1"/>
      <c r="E28" s="1"/>
      <c r="F28" s="2"/>
      <c r="G28" s="12"/>
      <c r="H28" s="12"/>
      <c r="I28" s="2"/>
    </row>
    <row r="29" spans="1:9" ht="28.2" x14ac:dyDescent="0.25">
      <c r="A29" s="45" t="s">
        <v>16</v>
      </c>
      <c r="B29" s="45"/>
      <c r="C29" s="45"/>
      <c r="D29" s="45"/>
      <c r="E29" s="45"/>
      <c r="F29" s="45"/>
      <c r="G29" s="45"/>
      <c r="H29" s="45"/>
      <c r="I29" s="45"/>
    </row>
    <row r="30" spans="1:9" ht="18" x14ac:dyDescent="0.35">
      <c r="A30" s="46" t="s">
        <v>32</v>
      </c>
      <c r="B30" s="47"/>
      <c r="C30" s="47"/>
      <c r="D30" s="47"/>
      <c r="E30" s="47"/>
      <c r="F30" s="47"/>
      <c r="G30" s="47"/>
      <c r="H30" s="47"/>
      <c r="I30" s="47"/>
    </row>
    <row r="31" spans="1:9" x14ac:dyDescent="0.25">
      <c r="A31" s="1"/>
      <c r="B31" s="1"/>
      <c r="C31" s="1"/>
      <c r="D31" s="1"/>
      <c r="E31" s="1"/>
      <c r="F31" s="2"/>
      <c r="G31" s="12"/>
      <c r="H31" s="12"/>
      <c r="I31" s="2"/>
    </row>
    <row r="32" spans="1:9" x14ac:dyDescent="0.25">
      <c r="A32" s="9" t="s">
        <v>0</v>
      </c>
      <c r="B32" s="9" t="s">
        <v>1</v>
      </c>
      <c r="C32" s="9" t="s">
        <v>2</v>
      </c>
      <c r="D32" s="9" t="s">
        <v>10</v>
      </c>
      <c r="E32" s="9" t="s">
        <v>7</v>
      </c>
      <c r="F32" s="10" t="s">
        <v>8</v>
      </c>
      <c r="G32" s="11" t="s">
        <v>28</v>
      </c>
      <c r="H32" s="11" t="s">
        <v>6</v>
      </c>
      <c r="I32" s="10" t="s">
        <v>9</v>
      </c>
    </row>
    <row r="33" spans="1:9" x14ac:dyDescent="0.25">
      <c r="A33" s="5">
        <v>1</v>
      </c>
      <c r="B33" s="5" t="s">
        <v>40</v>
      </c>
      <c r="C33" s="22" t="s">
        <v>39</v>
      </c>
      <c r="D33" s="11">
        <f>+'Isaiah Garcia'!Q8</f>
        <v>22</v>
      </c>
      <c r="E33" s="11">
        <f>+'Isaiah Garcia'!R8</f>
        <v>3556</v>
      </c>
      <c r="F33" s="10">
        <f>+'Isaiah Garcia'!S8</f>
        <v>161.63636363636363</v>
      </c>
      <c r="G33" s="11">
        <f>+'Isaiah Garcia'!T8</f>
        <v>8</v>
      </c>
      <c r="H33" s="11">
        <f>+'Isaiah Garcia'!U8</f>
        <v>30</v>
      </c>
      <c r="I33" s="10">
        <f>+'Isaiah Garcia'!V8</f>
        <v>191.63636363636363</v>
      </c>
    </row>
    <row r="34" spans="1:9" x14ac:dyDescent="0.25">
      <c r="A34" s="39"/>
      <c r="B34" s="39"/>
      <c r="C34" s="39"/>
      <c r="D34" s="39"/>
      <c r="E34" s="39"/>
      <c r="F34" s="43"/>
      <c r="G34" s="44"/>
      <c r="H34" s="44"/>
      <c r="I34" s="43"/>
    </row>
  </sheetData>
  <protectedRanges>
    <protectedRange algorithmName="SHA-512" hashValue="ON39YdpmFHfN9f47KpiRvqrKx0V9+erV1CNkpWzYhW/Qyc6aT8rEyCrvauWSYGZK2ia3o7vd3akF07acHAFpOA==" saltValue="yVW9XmDwTqEnmpSGai0KYg==" spinCount="100000" sqref="C12 C33 C19:C20" name="Range1_8"/>
    <protectedRange algorithmName="SHA-512" hashValue="ON39YdpmFHfN9f47KpiRvqrKx0V9+erV1CNkpWzYhW/Qyc6aT8rEyCrvauWSYGZK2ia3o7vd3akF07acHAFpOA==" saltValue="yVW9XmDwTqEnmpSGai0KYg==" spinCount="100000" sqref="C27" name="Range1_7_3"/>
  </protectedRanges>
  <sortState ref="C12:I12">
    <sortCondition descending="1" ref="I12"/>
  </sortState>
  <mergeCells count="10">
    <mergeCell ref="A23:I23"/>
    <mergeCell ref="A24:I24"/>
    <mergeCell ref="A29:I29"/>
    <mergeCell ref="A30:I30"/>
    <mergeCell ref="A2:I2"/>
    <mergeCell ref="A3:I3"/>
    <mergeCell ref="A8:I8"/>
    <mergeCell ref="A9:I9"/>
    <mergeCell ref="A15:I15"/>
    <mergeCell ref="A16:I16"/>
  </mergeCells>
  <hyperlinks>
    <hyperlink ref="C19" location="'Penelope Dimas'!A1" display="Penelope Dimas" xr:uid="{22555EC9-107A-4B0A-8684-0199D5A75ACF}"/>
    <hyperlink ref="C33" location="'Isaiah Garcia'!A1" display="Isaiah Garcia" xr:uid="{4A9E0EAF-77B0-45BD-BDEB-E59054352ECE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03E57-2484-4270-98AB-85D2C406F9B9}">
  <dimension ref="A1:X8"/>
  <sheetViews>
    <sheetView zoomScale="130" zoomScaleNormal="130" workbookViewId="0">
      <selection activeCell="D12" sqref="D1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14" t="s">
        <v>1</v>
      </c>
      <c r="B1" s="15" t="s">
        <v>2</v>
      </c>
      <c r="C1" s="13" t="s">
        <v>3</v>
      </c>
      <c r="D1" s="16" t="s">
        <v>4</v>
      </c>
      <c r="E1" s="17" t="s">
        <v>17</v>
      </c>
      <c r="F1" s="17" t="s">
        <v>18</v>
      </c>
      <c r="G1" s="17" t="s">
        <v>19</v>
      </c>
      <c r="H1" s="17" t="s">
        <v>18</v>
      </c>
      <c r="I1" s="17" t="s">
        <v>20</v>
      </c>
      <c r="J1" s="17" t="s">
        <v>18</v>
      </c>
      <c r="K1" s="17" t="s">
        <v>21</v>
      </c>
      <c r="L1" s="17" t="s">
        <v>18</v>
      </c>
      <c r="M1" s="17" t="s">
        <v>22</v>
      </c>
      <c r="N1" s="17" t="s">
        <v>18</v>
      </c>
      <c r="O1" s="17" t="s">
        <v>23</v>
      </c>
      <c r="P1" s="17" t="s">
        <v>18</v>
      </c>
      <c r="Q1" s="18" t="s">
        <v>24</v>
      </c>
      <c r="R1" s="19" t="s">
        <v>25</v>
      </c>
      <c r="S1" s="20" t="s">
        <v>5</v>
      </c>
      <c r="T1" s="20" t="s">
        <v>26</v>
      </c>
      <c r="U1" s="19" t="s">
        <v>6</v>
      </c>
      <c r="V1" s="20" t="s">
        <v>27</v>
      </c>
      <c r="X1" s="21" t="s">
        <v>29</v>
      </c>
    </row>
    <row r="2" spans="1:24" x14ac:dyDescent="0.3">
      <c r="A2" s="26" t="s">
        <v>36</v>
      </c>
      <c r="B2" s="27" t="s">
        <v>37</v>
      </c>
      <c r="C2" s="28">
        <v>45802</v>
      </c>
      <c r="D2" s="29" t="s">
        <v>38</v>
      </c>
      <c r="E2" s="37">
        <v>135</v>
      </c>
      <c r="F2" s="31">
        <v>0</v>
      </c>
      <c r="G2" s="37">
        <v>165</v>
      </c>
      <c r="H2" s="31">
        <v>0</v>
      </c>
      <c r="I2" s="37">
        <v>166</v>
      </c>
      <c r="J2" s="31">
        <v>2</v>
      </c>
      <c r="K2" s="37">
        <v>149</v>
      </c>
      <c r="L2" s="31">
        <v>1</v>
      </c>
      <c r="M2" s="37">
        <v>161</v>
      </c>
      <c r="N2" s="31">
        <v>1</v>
      </c>
      <c r="O2" s="37">
        <v>139</v>
      </c>
      <c r="P2" s="31">
        <v>0</v>
      </c>
      <c r="Q2" s="32">
        <v>6</v>
      </c>
      <c r="R2" s="32">
        <v>915</v>
      </c>
      <c r="S2" s="33">
        <v>152.5</v>
      </c>
      <c r="T2" s="38">
        <v>4</v>
      </c>
      <c r="U2" s="35">
        <v>10</v>
      </c>
      <c r="V2" s="36">
        <v>162.5</v>
      </c>
    </row>
    <row r="3" spans="1:24" x14ac:dyDescent="0.3">
      <c r="A3" s="26" t="s">
        <v>36</v>
      </c>
      <c r="B3" s="27" t="s">
        <v>37</v>
      </c>
      <c r="C3" s="28">
        <v>45819</v>
      </c>
      <c r="D3" s="29" t="s">
        <v>34</v>
      </c>
      <c r="E3" s="37">
        <v>171</v>
      </c>
      <c r="F3" s="31"/>
      <c r="G3" s="37">
        <v>158</v>
      </c>
      <c r="H3" s="31"/>
      <c r="I3" s="37">
        <v>157</v>
      </c>
      <c r="J3" s="31"/>
      <c r="K3" s="37">
        <v>157</v>
      </c>
      <c r="L3" s="31"/>
      <c r="M3" s="30"/>
      <c r="N3" s="31"/>
      <c r="O3" s="30"/>
      <c r="P3" s="31"/>
      <c r="Q3" s="32">
        <v>4</v>
      </c>
      <c r="R3" s="32">
        <v>643</v>
      </c>
      <c r="S3" s="33">
        <v>160.75</v>
      </c>
      <c r="T3" s="34">
        <v>0</v>
      </c>
      <c r="U3" s="35">
        <v>5</v>
      </c>
      <c r="V3" s="36">
        <v>165.75</v>
      </c>
    </row>
    <row r="4" spans="1:24" x14ac:dyDescent="0.3">
      <c r="A4" s="26" t="s">
        <v>36</v>
      </c>
      <c r="B4" s="27" t="s">
        <v>37</v>
      </c>
      <c r="C4" s="28">
        <v>45833</v>
      </c>
      <c r="D4" s="29" t="s">
        <v>34</v>
      </c>
      <c r="E4" s="37">
        <v>162</v>
      </c>
      <c r="F4" s="31"/>
      <c r="G4" s="37">
        <v>168</v>
      </c>
      <c r="H4" s="31">
        <v>1</v>
      </c>
      <c r="I4" s="37">
        <v>160</v>
      </c>
      <c r="J4" s="31">
        <v>1</v>
      </c>
      <c r="K4" s="37">
        <v>172</v>
      </c>
      <c r="L4" s="31">
        <v>1</v>
      </c>
      <c r="M4" s="30"/>
      <c r="N4" s="31"/>
      <c r="O4" s="30"/>
      <c r="P4" s="31"/>
      <c r="Q4" s="32">
        <v>4</v>
      </c>
      <c r="R4" s="32">
        <v>662</v>
      </c>
      <c r="S4" s="33">
        <v>165.5</v>
      </c>
      <c r="T4" s="34">
        <v>3</v>
      </c>
      <c r="U4" s="35">
        <v>5</v>
      </c>
      <c r="V4" s="36">
        <v>170.5</v>
      </c>
    </row>
    <row r="5" spans="1:24" x14ac:dyDescent="0.3">
      <c r="A5" s="26" t="s">
        <v>36</v>
      </c>
      <c r="B5" s="27" t="s">
        <v>37</v>
      </c>
      <c r="C5" s="28">
        <v>45953</v>
      </c>
      <c r="D5" s="29" t="s">
        <v>34</v>
      </c>
      <c r="E5" s="30">
        <v>171</v>
      </c>
      <c r="F5" s="31"/>
      <c r="G5" s="30">
        <v>175</v>
      </c>
      <c r="H5" s="31"/>
      <c r="I5" s="30">
        <v>169</v>
      </c>
      <c r="J5" s="31"/>
      <c r="K5" s="30">
        <v>177</v>
      </c>
      <c r="L5" s="31"/>
      <c r="M5" s="30"/>
      <c r="N5" s="31"/>
      <c r="O5" s="30"/>
      <c r="P5" s="31"/>
      <c r="Q5" s="32">
        <v>4</v>
      </c>
      <c r="R5" s="32">
        <v>692</v>
      </c>
      <c r="S5" s="33">
        <v>173</v>
      </c>
      <c r="T5" s="34">
        <v>0</v>
      </c>
      <c r="U5" s="35">
        <v>5</v>
      </c>
      <c r="V5" s="36">
        <v>178</v>
      </c>
    </row>
    <row r="6" spans="1:24" x14ac:dyDescent="0.3">
      <c r="A6" s="26" t="s">
        <v>36</v>
      </c>
      <c r="B6" s="27" t="s">
        <v>37</v>
      </c>
      <c r="C6" s="28">
        <v>45955</v>
      </c>
      <c r="D6" s="29" t="s">
        <v>34</v>
      </c>
      <c r="E6" s="30">
        <v>151</v>
      </c>
      <c r="F6" s="31"/>
      <c r="G6" s="30">
        <v>156</v>
      </c>
      <c r="H6" s="31"/>
      <c r="I6" s="30">
        <v>166</v>
      </c>
      <c r="J6" s="31"/>
      <c r="K6" s="30">
        <v>171</v>
      </c>
      <c r="L6" s="31">
        <v>1</v>
      </c>
      <c r="M6" s="30"/>
      <c r="N6" s="31"/>
      <c r="O6" s="30"/>
      <c r="P6" s="31"/>
      <c r="Q6" s="32">
        <v>4</v>
      </c>
      <c r="R6" s="32">
        <v>644</v>
      </c>
      <c r="S6" s="33">
        <v>161</v>
      </c>
      <c r="T6" s="34">
        <v>1</v>
      </c>
      <c r="U6" s="35">
        <v>5</v>
      </c>
      <c r="V6" s="36">
        <v>166</v>
      </c>
    </row>
    <row r="8" spans="1:24" x14ac:dyDescent="0.3">
      <c r="Q8" s="23">
        <f>SUM(Q2:Q7)</f>
        <v>22</v>
      </c>
      <c r="R8" s="23">
        <f>SUM(R2:R7)</f>
        <v>3556</v>
      </c>
      <c r="S8" s="24">
        <f>SUM(R8/Q8)</f>
        <v>161.63636363636363</v>
      </c>
      <c r="T8" s="23">
        <f>SUM(T2:T7)</f>
        <v>8</v>
      </c>
      <c r="U8" s="23">
        <f>SUM(U2:U7)</f>
        <v>30</v>
      </c>
      <c r="V8" s="25">
        <f>SUM(S8+U8)</f>
        <v>191.63636363636363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" name="Range1_38"/>
    <protectedRange algorithmName="SHA-512" hashValue="ON39YdpmFHfN9f47KpiRvqrKx0V9+erV1CNkpWzYhW/Qyc6aT8rEyCrvauWSYGZK2ia3o7vd3akF07acHAFpOA==" saltValue="yVW9XmDwTqEnmpSGai0KYg==" spinCount="100000" sqref="B5:C5" name="Range1_1_2_8"/>
    <protectedRange algorithmName="SHA-512" hashValue="ON39YdpmFHfN9f47KpiRvqrKx0V9+erV1CNkpWzYhW/Qyc6aT8rEyCrvauWSYGZK2ia3o7vd3akF07acHAFpOA==" saltValue="yVW9XmDwTqEnmpSGai0KYg==" spinCount="100000" sqref="D5" name="Range1_1_1_2_4"/>
    <protectedRange algorithmName="SHA-512" hashValue="ON39YdpmFHfN9f47KpiRvqrKx0V9+erV1CNkpWzYhW/Qyc6aT8rEyCrvauWSYGZK2ia3o7vd3akF07acHAFpOA==" saltValue="yVW9XmDwTqEnmpSGai0KYg==" spinCount="100000" sqref="T5" name="Range1_3_5_16"/>
    <protectedRange algorithmName="SHA-512" hashValue="ON39YdpmFHfN9f47KpiRvqrKx0V9+erV1CNkpWzYhW/Qyc6aT8rEyCrvauWSYGZK2ia3o7vd3akF07acHAFpOA==" saltValue="yVW9XmDwTqEnmpSGai0KYg==" spinCount="100000" sqref="E6:P6" name="Range1_22"/>
    <protectedRange algorithmName="SHA-512" hashValue="ON39YdpmFHfN9f47KpiRvqrKx0V9+erV1CNkpWzYhW/Qyc6aT8rEyCrvauWSYGZK2ia3o7vd3akF07acHAFpOA==" saltValue="yVW9XmDwTqEnmpSGai0KYg==" spinCount="100000" sqref="B6:C6" name="Range1_1_2_4"/>
    <protectedRange algorithmName="SHA-512" hashValue="ON39YdpmFHfN9f47KpiRvqrKx0V9+erV1CNkpWzYhW/Qyc6aT8rEyCrvauWSYGZK2ia3o7vd3akF07acHAFpOA==" saltValue="yVW9XmDwTqEnmpSGai0KYg==" spinCount="100000" sqref="D6" name="Range1_1_1_2_2"/>
    <protectedRange algorithmName="SHA-512" hashValue="ON39YdpmFHfN9f47KpiRvqrKx0V9+erV1CNkpWzYhW/Qyc6aT8rEyCrvauWSYGZK2ia3o7vd3akF07acHAFpOA==" saltValue="yVW9XmDwTqEnmpSGai0KYg==" spinCount="100000" sqref="T6" name="Range1_3_5_8"/>
  </protectedRanges>
  <conditionalFormatting sqref="E5:P5">
    <cfRule type="cellIs" dxfId="73" priority="8" operator="greaterThanOrEqual">
      <formula>193</formula>
    </cfRule>
  </conditionalFormatting>
  <conditionalFormatting sqref="E5">
    <cfRule type="top10" dxfId="72" priority="14" rank="1"/>
  </conditionalFormatting>
  <conditionalFormatting sqref="G5">
    <cfRule type="top10" dxfId="71" priority="13" rank="1"/>
  </conditionalFormatting>
  <conditionalFormatting sqref="I5">
    <cfRule type="top10" dxfId="70" priority="12" rank="1"/>
  </conditionalFormatting>
  <conditionalFormatting sqref="K5">
    <cfRule type="top10" dxfId="69" priority="11" rank="1"/>
  </conditionalFormatting>
  <conditionalFormatting sqref="M5">
    <cfRule type="top10" dxfId="68" priority="10" rank="1"/>
  </conditionalFormatting>
  <conditionalFormatting sqref="O5">
    <cfRule type="top10" dxfId="67" priority="9" rank="1"/>
  </conditionalFormatting>
  <conditionalFormatting sqref="E6">
    <cfRule type="top10" dxfId="66" priority="7" rank="1"/>
  </conditionalFormatting>
  <conditionalFormatting sqref="G6">
    <cfRule type="top10" dxfId="65" priority="6" rank="1"/>
  </conditionalFormatting>
  <conditionalFormatting sqref="I6">
    <cfRule type="top10" dxfId="64" priority="5" rank="1"/>
  </conditionalFormatting>
  <conditionalFormatting sqref="K6">
    <cfRule type="top10" dxfId="63" priority="4" rank="1"/>
  </conditionalFormatting>
  <conditionalFormatting sqref="M6">
    <cfRule type="top10" dxfId="62" priority="3" rank="1"/>
  </conditionalFormatting>
  <conditionalFormatting sqref="O6">
    <cfRule type="top10" dxfId="61" priority="2" rank="1"/>
  </conditionalFormatting>
  <conditionalFormatting sqref="E6:P6">
    <cfRule type="cellIs" dxfId="60" priority="1" operator="greaterThanOrEqual">
      <formula>193</formula>
    </cfRule>
  </conditionalFormatting>
  <hyperlinks>
    <hyperlink ref="X1" location="'Texas 2025'!A1" display="Return to Rankings" xr:uid="{9F694032-9939-44DB-B5B0-19A746E7D07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EEAD8BB-BF03-4125-9A6A-D5CB67992CC8}">
          <x14:formula1>
            <xm:f>'C:\Users\jmfg1\Downloads\[_10-23-25-ABRA Edinburg TX Results.xlsm]DATA'!#REF!</xm:f>
          </x14:formula1>
          <xm:sqref>B5</xm:sqref>
        </x14:dataValidation>
        <x14:dataValidation type="list" allowBlank="1" showInputMessage="1" showErrorMessage="1" xr:uid="{302B6943-1ED3-4699-AB6E-BE9CBFA41446}">
          <x14:formula1>
            <xm:f>'C:\Users\jmfg1\Downloads\[_10-23-25-ABRA Edinburg TX Results.xlsm]DATA'!#REF!</xm:f>
          </x14:formula1>
          <xm:sqref>D5</xm:sqref>
        </x14:dataValidation>
        <x14:dataValidation type="list" allowBlank="1" showInputMessage="1" showErrorMessage="1" xr:uid="{C66D9EF9-A496-4131-92DE-0527272F23DC}">
          <x14:formula1>
            <xm:f>'C:\Users\jmfg1\Downloads\[_10-25-25-ABRA Edinburg TX Results.xlsm]DATA'!#REF!</xm:f>
          </x14:formula1>
          <xm:sqref>B6 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94CE-E325-4EE0-85D0-A6C6FB4BA50A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14" t="s">
        <v>1</v>
      </c>
      <c r="B1" s="15" t="s">
        <v>2</v>
      </c>
      <c r="C1" s="13" t="s">
        <v>3</v>
      </c>
      <c r="D1" s="16" t="s">
        <v>4</v>
      </c>
      <c r="E1" s="17" t="s">
        <v>17</v>
      </c>
      <c r="F1" s="17" t="s">
        <v>18</v>
      </c>
      <c r="G1" s="17" t="s">
        <v>19</v>
      </c>
      <c r="H1" s="17" t="s">
        <v>18</v>
      </c>
      <c r="I1" s="17" t="s">
        <v>20</v>
      </c>
      <c r="J1" s="17" t="s">
        <v>18</v>
      </c>
      <c r="K1" s="17" t="s">
        <v>21</v>
      </c>
      <c r="L1" s="17" t="s">
        <v>18</v>
      </c>
      <c r="M1" s="17" t="s">
        <v>22</v>
      </c>
      <c r="N1" s="17" t="s">
        <v>18</v>
      </c>
      <c r="O1" s="17" t="s">
        <v>23</v>
      </c>
      <c r="P1" s="17" t="s">
        <v>18</v>
      </c>
      <c r="Q1" s="18" t="s">
        <v>24</v>
      </c>
      <c r="R1" s="19" t="s">
        <v>25</v>
      </c>
      <c r="S1" s="20" t="s">
        <v>5</v>
      </c>
      <c r="T1" s="20" t="s">
        <v>26</v>
      </c>
      <c r="U1" s="19" t="s">
        <v>6</v>
      </c>
      <c r="V1" s="20" t="s">
        <v>27</v>
      </c>
      <c r="X1" s="21" t="s">
        <v>29</v>
      </c>
    </row>
    <row r="2" spans="1:24" x14ac:dyDescent="0.3">
      <c r="A2" s="26" t="s">
        <v>31</v>
      </c>
      <c r="B2" s="27" t="s">
        <v>33</v>
      </c>
      <c r="C2" s="28">
        <v>45897</v>
      </c>
      <c r="D2" s="29" t="s">
        <v>34</v>
      </c>
      <c r="E2" s="37">
        <v>87</v>
      </c>
      <c r="F2" s="31"/>
      <c r="G2" s="37">
        <v>115</v>
      </c>
      <c r="H2" s="31"/>
      <c r="I2" s="37">
        <v>113</v>
      </c>
      <c r="J2" s="31"/>
      <c r="K2" s="37">
        <v>114</v>
      </c>
      <c r="L2" s="31"/>
      <c r="M2" s="30"/>
      <c r="N2" s="31"/>
      <c r="O2" s="30"/>
      <c r="P2" s="31"/>
      <c r="Q2" s="32">
        <v>4</v>
      </c>
      <c r="R2" s="32">
        <v>429</v>
      </c>
      <c r="S2" s="33">
        <v>107.25</v>
      </c>
      <c r="T2" s="34">
        <v>0</v>
      </c>
      <c r="U2" s="35">
        <v>5</v>
      </c>
      <c r="V2" s="36">
        <v>112.25</v>
      </c>
    </row>
    <row r="3" spans="1:24" x14ac:dyDescent="0.3">
      <c r="A3" s="26" t="s">
        <v>31</v>
      </c>
      <c r="B3" s="27" t="s">
        <v>33</v>
      </c>
      <c r="C3" s="28">
        <v>45930</v>
      </c>
      <c r="D3" s="29" t="s">
        <v>34</v>
      </c>
      <c r="E3" s="30">
        <v>149</v>
      </c>
      <c r="F3" s="31">
        <v>1</v>
      </c>
      <c r="G3" s="30">
        <v>128</v>
      </c>
      <c r="H3" s="31"/>
      <c r="I3" s="30">
        <v>104</v>
      </c>
      <c r="J3" s="31">
        <v>1</v>
      </c>
      <c r="K3" s="30">
        <v>108</v>
      </c>
      <c r="L3" s="31"/>
      <c r="M3" s="30"/>
      <c r="N3" s="31"/>
      <c r="O3" s="30"/>
      <c r="P3" s="31"/>
      <c r="Q3" s="32">
        <v>4</v>
      </c>
      <c r="R3" s="32">
        <v>489</v>
      </c>
      <c r="S3" s="33">
        <v>122.25</v>
      </c>
      <c r="T3" s="34">
        <v>2</v>
      </c>
      <c r="U3" s="35">
        <v>5</v>
      </c>
      <c r="V3" s="36">
        <v>135.25</v>
      </c>
    </row>
    <row r="4" spans="1:24" x14ac:dyDescent="0.3">
      <c r="A4" s="26" t="s">
        <v>31</v>
      </c>
      <c r="B4" s="27" t="s">
        <v>33</v>
      </c>
      <c r="C4" s="28">
        <v>45939</v>
      </c>
      <c r="D4" s="29" t="s">
        <v>34</v>
      </c>
      <c r="E4" s="30">
        <v>103</v>
      </c>
      <c r="F4" s="31"/>
      <c r="G4" s="30">
        <v>129</v>
      </c>
      <c r="H4" s="31"/>
      <c r="I4" s="30">
        <v>105</v>
      </c>
      <c r="J4" s="31"/>
      <c r="K4" s="30">
        <v>114</v>
      </c>
      <c r="L4" s="31"/>
      <c r="M4" s="30"/>
      <c r="N4" s="31"/>
      <c r="O4" s="30"/>
      <c r="P4" s="31"/>
      <c r="Q4" s="32">
        <v>4</v>
      </c>
      <c r="R4" s="32">
        <v>451</v>
      </c>
      <c r="S4" s="33">
        <v>112.75</v>
      </c>
      <c r="T4" s="34">
        <v>0</v>
      </c>
      <c r="U4" s="35">
        <v>5</v>
      </c>
      <c r="V4" s="36">
        <v>125.75</v>
      </c>
    </row>
    <row r="5" spans="1:24" x14ac:dyDescent="0.3">
      <c r="A5" s="26" t="s">
        <v>31</v>
      </c>
      <c r="B5" s="27" t="s">
        <v>33</v>
      </c>
      <c r="C5" s="28">
        <v>45946</v>
      </c>
      <c r="D5" s="29" t="s">
        <v>34</v>
      </c>
      <c r="E5" s="30">
        <v>159</v>
      </c>
      <c r="F5" s="31"/>
      <c r="G5" s="30">
        <v>152</v>
      </c>
      <c r="H5" s="31"/>
      <c r="I5" s="30">
        <v>144</v>
      </c>
      <c r="J5" s="31"/>
      <c r="K5" s="30">
        <v>149</v>
      </c>
      <c r="L5" s="31"/>
      <c r="M5" s="30"/>
      <c r="N5" s="31"/>
      <c r="O5" s="30"/>
      <c r="P5" s="31"/>
      <c r="Q5" s="32">
        <v>4</v>
      </c>
      <c r="R5" s="32">
        <v>604</v>
      </c>
      <c r="S5" s="33">
        <v>151</v>
      </c>
      <c r="T5" s="34">
        <v>0</v>
      </c>
      <c r="U5" s="35">
        <v>5</v>
      </c>
      <c r="V5" s="36">
        <f>+S5+U5</f>
        <v>156</v>
      </c>
    </row>
    <row r="6" spans="1:24" x14ac:dyDescent="0.3">
      <c r="A6" s="26" t="s">
        <v>31</v>
      </c>
      <c r="B6" s="27" t="s">
        <v>33</v>
      </c>
      <c r="C6" s="28">
        <v>45955</v>
      </c>
      <c r="D6" s="29" t="s">
        <v>34</v>
      </c>
      <c r="E6" s="30">
        <v>145</v>
      </c>
      <c r="F6" s="31"/>
      <c r="G6" s="30">
        <v>153</v>
      </c>
      <c r="H6" s="31">
        <v>1</v>
      </c>
      <c r="I6" s="30">
        <v>151</v>
      </c>
      <c r="J6" s="31"/>
      <c r="K6" s="30">
        <v>147</v>
      </c>
      <c r="L6" s="31">
        <v>1</v>
      </c>
      <c r="M6" s="30"/>
      <c r="N6" s="31"/>
      <c r="O6" s="30"/>
      <c r="P6" s="31"/>
      <c r="Q6" s="32">
        <v>4</v>
      </c>
      <c r="R6" s="32">
        <v>596</v>
      </c>
      <c r="S6" s="33">
        <v>149</v>
      </c>
      <c r="T6" s="34">
        <v>2</v>
      </c>
      <c r="U6" s="35">
        <v>5</v>
      </c>
      <c r="V6" s="36">
        <f>+S6+U6</f>
        <v>154</v>
      </c>
    </row>
    <row r="7" spans="1:24" x14ac:dyDescent="0.3">
      <c r="A7" s="26" t="s">
        <v>31</v>
      </c>
      <c r="B7" s="27" t="s">
        <v>33</v>
      </c>
      <c r="C7" s="28">
        <v>45960</v>
      </c>
      <c r="D7" s="29" t="s">
        <v>34</v>
      </c>
      <c r="E7" s="30">
        <v>142</v>
      </c>
      <c r="F7" s="31"/>
      <c r="G7" s="30">
        <v>135</v>
      </c>
      <c r="H7" s="31"/>
      <c r="I7" s="30">
        <v>130</v>
      </c>
      <c r="J7" s="31"/>
      <c r="K7" s="30">
        <v>140</v>
      </c>
      <c r="L7" s="31"/>
      <c r="M7" s="30"/>
      <c r="N7" s="31"/>
      <c r="O7" s="30"/>
      <c r="P7" s="31"/>
      <c r="Q7" s="32">
        <v>4</v>
      </c>
      <c r="R7" s="32">
        <v>547</v>
      </c>
      <c r="S7" s="33">
        <v>136.75</v>
      </c>
      <c r="T7" s="34">
        <v>0</v>
      </c>
      <c r="U7" s="35">
        <v>5</v>
      </c>
      <c r="V7" s="36">
        <f>+S7+U7</f>
        <v>141.75</v>
      </c>
    </row>
    <row r="9" spans="1:24" x14ac:dyDescent="0.3">
      <c r="Q9" s="23">
        <f>SUM(Q2:Q8)</f>
        <v>24</v>
      </c>
      <c r="R9" s="23">
        <f>SUM(R2:R8)</f>
        <v>3116</v>
      </c>
      <c r="S9" s="24">
        <f>SUM(R9/Q9)</f>
        <v>129.83333333333334</v>
      </c>
      <c r="T9" s="23">
        <f>SUM(T2:T8)</f>
        <v>4</v>
      </c>
      <c r="U9" s="23">
        <f>SUM(U2:U8)</f>
        <v>30</v>
      </c>
      <c r="V9" s="25">
        <f>SUM(S9+U9)</f>
        <v>159.83333333333334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" name="Range1_20"/>
    <protectedRange algorithmName="SHA-512" hashValue="ON39YdpmFHfN9f47KpiRvqrKx0V9+erV1CNkpWzYhW/Qyc6aT8rEyCrvauWSYGZK2ia3o7vd3akF07acHAFpOA==" saltValue="yVW9XmDwTqEnmpSGai0KYg==" spinCount="100000" sqref="B3:C3" name="Range1_1_2_1"/>
    <protectedRange algorithmName="SHA-512" hashValue="ON39YdpmFHfN9f47KpiRvqrKx0V9+erV1CNkpWzYhW/Qyc6aT8rEyCrvauWSYGZK2ia3o7vd3akF07acHAFpOA==" saltValue="yVW9XmDwTqEnmpSGai0KYg==" spinCount="100000" sqref="D3" name="Range1_1_1_2_1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E4:P4" name="Range1_15"/>
    <protectedRange algorithmName="SHA-512" hashValue="ON39YdpmFHfN9f47KpiRvqrKx0V9+erV1CNkpWzYhW/Qyc6aT8rEyCrvauWSYGZK2ia3o7vd3akF07acHAFpOA==" saltValue="yVW9XmDwTqEnmpSGai0KYg==" spinCount="100000" sqref="B4:C4" name="Range1_1_2_1_1"/>
    <protectedRange algorithmName="SHA-512" hashValue="ON39YdpmFHfN9f47KpiRvqrKx0V9+erV1CNkpWzYhW/Qyc6aT8rEyCrvauWSYGZK2ia3o7vd3akF07acHAFpOA==" saltValue="yVW9XmDwTqEnmpSGai0KYg==" spinCount="100000" sqref="D4" name="Range1_1_1_2_1_1"/>
    <protectedRange algorithmName="SHA-512" hashValue="ON39YdpmFHfN9f47KpiRvqrKx0V9+erV1CNkpWzYhW/Qyc6aT8rEyCrvauWSYGZK2ia3o7vd3akF07acHAFpOA==" saltValue="yVW9XmDwTqEnmpSGai0KYg==" spinCount="100000" sqref="T4" name="Range1_3_5_5"/>
    <protectedRange algorithmName="SHA-512" hashValue="ON39YdpmFHfN9f47KpiRvqrKx0V9+erV1CNkpWzYhW/Qyc6aT8rEyCrvauWSYGZK2ia3o7vd3akF07acHAFpOA==" saltValue="yVW9XmDwTqEnmpSGai0KYg==" spinCount="100000" sqref="E5:P5" name="Range1_25"/>
    <protectedRange algorithmName="SHA-512" hashValue="ON39YdpmFHfN9f47KpiRvqrKx0V9+erV1CNkpWzYhW/Qyc6aT8rEyCrvauWSYGZK2ia3o7vd3akF07acHAFpOA==" saltValue="yVW9XmDwTqEnmpSGai0KYg==" spinCount="100000" sqref="B5:C5" name="Range1_1_2_2"/>
    <protectedRange algorithmName="SHA-512" hashValue="ON39YdpmFHfN9f47KpiRvqrKx0V9+erV1CNkpWzYhW/Qyc6aT8rEyCrvauWSYGZK2ia3o7vd3akF07acHAFpOA==" saltValue="yVW9XmDwTqEnmpSGai0KYg==" spinCount="100000" sqref="D5" name="Range1_1_1_2_2"/>
    <protectedRange algorithmName="SHA-512" hashValue="ON39YdpmFHfN9f47KpiRvqrKx0V9+erV1CNkpWzYhW/Qyc6aT8rEyCrvauWSYGZK2ia3o7vd3akF07acHAFpOA==" saltValue="yVW9XmDwTqEnmpSGai0KYg==" spinCount="100000" sqref="T5" name="Range1_3_5_8"/>
    <protectedRange algorithmName="SHA-512" hashValue="ON39YdpmFHfN9f47KpiRvqrKx0V9+erV1CNkpWzYhW/Qyc6aT8rEyCrvauWSYGZK2ia3o7vd3akF07acHAFpOA==" saltValue="yVW9XmDwTqEnmpSGai0KYg==" spinCount="100000" sqref="E6:P6" name="Range1_20_1"/>
    <protectedRange algorithmName="SHA-512" hashValue="ON39YdpmFHfN9f47KpiRvqrKx0V9+erV1CNkpWzYhW/Qyc6aT8rEyCrvauWSYGZK2ia3o7vd3akF07acHAFpOA==" saltValue="yVW9XmDwTqEnmpSGai0KYg==" spinCount="100000" sqref="B6:C6" name="Range1_1_2_1_2"/>
    <protectedRange algorithmName="SHA-512" hashValue="ON39YdpmFHfN9f47KpiRvqrKx0V9+erV1CNkpWzYhW/Qyc6aT8rEyCrvauWSYGZK2ia3o7vd3akF07acHAFpOA==" saltValue="yVW9XmDwTqEnmpSGai0KYg==" spinCount="100000" sqref="D6" name="Range1_1_1_2_1_2"/>
    <protectedRange algorithmName="SHA-512" hashValue="ON39YdpmFHfN9f47KpiRvqrKx0V9+erV1CNkpWzYhW/Qyc6aT8rEyCrvauWSYGZK2ia3o7vd3akF07acHAFpOA==" saltValue="yVW9XmDwTqEnmpSGai0KYg==" spinCount="100000" sqref="T6" name="Range1_3_5_7_1"/>
    <protectedRange algorithmName="SHA-512" hashValue="ON39YdpmFHfN9f47KpiRvqrKx0V9+erV1CNkpWzYhW/Qyc6aT8rEyCrvauWSYGZK2ia3o7vd3akF07acHAFpOA==" saltValue="yVW9XmDwTqEnmpSGai0KYg==" spinCount="100000" sqref="E7:P7" name="Range1_20_2"/>
    <protectedRange algorithmName="SHA-512" hashValue="ON39YdpmFHfN9f47KpiRvqrKx0V9+erV1CNkpWzYhW/Qyc6aT8rEyCrvauWSYGZK2ia3o7vd3akF07acHAFpOA==" saltValue="yVW9XmDwTqEnmpSGai0KYg==" spinCount="100000" sqref="B7:C7" name="Range1_1_2_1_3"/>
    <protectedRange algorithmName="SHA-512" hashValue="ON39YdpmFHfN9f47KpiRvqrKx0V9+erV1CNkpWzYhW/Qyc6aT8rEyCrvauWSYGZK2ia3o7vd3akF07acHAFpOA==" saltValue="yVW9XmDwTqEnmpSGai0KYg==" spinCount="100000" sqref="D7" name="Range1_1_1_2_1_3"/>
    <protectedRange algorithmName="SHA-512" hashValue="ON39YdpmFHfN9f47KpiRvqrKx0V9+erV1CNkpWzYhW/Qyc6aT8rEyCrvauWSYGZK2ia3o7vd3akF07acHAFpOA==" saltValue="yVW9XmDwTqEnmpSGai0KYg==" spinCount="100000" sqref="T7" name="Range1_3_5_7_2"/>
  </protectedRanges>
  <conditionalFormatting sqref="G3">
    <cfRule type="top10" dxfId="59" priority="57" rank="1"/>
    <cfRule type="cellIs" dxfId="58" priority="60" operator="greaterThanOrEqual">
      <formula>193</formula>
    </cfRule>
  </conditionalFormatting>
  <conditionalFormatting sqref="E3">
    <cfRule type="top10" dxfId="57" priority="58" rank="1"/>
    <cfRule type="cellIs" dxfId="56" priority="59" operator="greaterThanOrEqual">
      <formula>193</formula>
    </cfRule>
  </conditionalFormatting>
  <conditionalFormatting sqref="I3">
    <cfRule type="top10" dxfId="55" priority="55" rank="1"/>
    <cfRule type="cellIs" dxfId="54" priority="56" operator="greaterThanOrEqual">
      <formula>193</formula>
    </cfRule>
  </conditionalFormatting>
  <conditionalFormatting sqref="K3">
    <cfRule type="top10" dxfId="53" priority="53" rank="1"/>
    <cfRule type="cellIs" dxfId="52" priority="54" operator="greaterThanOrEqual">
      <formula>193</formula>
    </cfRule>
  </conditionalFormatting>
  <conditionalFormatting sqref="M3">
    <cfRule type="cellIs" dxfId="51" priority="51" operator="greaterThanOrEqual">
      <formula>193</formula>
    </cfRule>
    <cfRule type="top10" dxfId="50" priority="52" rank="1"/>
  </conditionalFormatting>
  <conditionalFormatting sqref="O3">
    <cfRule type="top10" dxfId="49" priority="49" rank="1"/>
    <cfRule type="cellIs" dxfId="48" priority="50" operator="greaterThanOrEqual">
      <formula>193</formula>
    </cfRule>
  </conditionalFormatting>
  <conditionalFormatting sqref="G4">
    <cfRule type="top10" dxfId="47" priority="45" rank="1"/>
    <cfRule type="cellIs" dxfId="46" priority="48" operator="greaterThanOrEqual">
      <formula>193</formula>
    </cfRule>
  </conditionalFormatting>
  <conditionalFormatting sqref="E4">
    <cfRule type="top10" dxfId="45" priority="46" rank="1"/>
    <cfRule type="cellIs" dxfId="44" priority="47" operator="greaterThanOrEqual">
      <formula>193</formula>
    </cfRule>
  </conditionalFormatting>
  <conditionalFormatting sqref="I4">
    <cfRule type="top10" dxfId="43" priority="43" rank="1"/>
    <cfRule type="cellIs" dxfId="42" priority="44" operator="greaterThanOrEqual">
      <formula>193</formula>
    </cfRule>
  </conditionalFormatting>
  <conditionalFormatting sqref="K4">
    <cfRule type="top10" dxfId="41" priority="41" rank="1"/>
    <cfRule type="cellIs" dxfId="40" priority="42" operator="greaterThanOrEqual">
      <formula>193</formula>
    </cfRule>
  </conditionalFormatting>
  <conditionalFormatting sqref="M4">
    <cfRule type="cellIs" dxfId="39" priority="39" operator="greaterThanOrEqual">
      <formula>193</formula>
    </cfRule>
    <cfRule type="top10" dxfId="38" priority="40" rank="1"/>
  </conditionalFormatting>
  <conditionalFormatting sqref="O4">
    <cfRule type="top10" dxfId="37" priority="37" rank="1"/>
    <cfRule type="cellIs" dxfId="36" priority="38" operator="greaterThanOrEqual">
      <formula>193</formula>
    </cfRule>
  </conditionalFormatting>
  <conditionalFormatting sqref="G5">
    <cfRule type="top10" dxfId="35" priority="33" rank="1"/>
    <cfRule type="cellIs" dxfId="34" priority="36" operator="greaterThanOrEqual">
      <formula>193</formula>
    </cfRule>
  </conditionalFormatting>
  <conditionalFormatting sqref="E5">
    <cfRule type="top10" dxfId="33" priority="34" rank="1"/>
    <cfRule type="cellIs" dxfId="32" priority="35" operator="greaterThanOrEqual">
      <formula>193</formula>
    </cfRule>
  </conditionalFormatting>
  <conditionalFormatting sqref="I5">
    <cfRule type="top10" dxfId="31" priority="31" rank="1"/>
    <cfRule type="cellIs" dxfId="30" priority="32" operator="greaterThanOrEqual">
      <formula>193</formula>
    </cfRule>
  </conditionalFormatting>
  <conditionalFormatting sqref="K5">
    <cfRule type="top10" dxfId="29" priority="29" rank="1"/>
    <cfRule type="cellIs" dxfId="28" priority="30" operator="greaterThanOrEqual">
      <formula>193</formula>
    </cfRule>
  </conditionalFormatting>
  <conditionalFormatting sqref="M5">
    <cfRule type="cellIs" dxfId="27" priority="27" operator="greaterThanOrEqual">
      <formula>193</formula>
    </cfRule>
    <cfRule type="top10" dxfId="26" priority="28" rank="1"/>
  </conditionalFormatting>
  <conditionalFormatting sqref="O5">
    <cfRule type="top10" dxfId="25" priority="25" rank="1"/>
    <cfRule type="cellIs" dxfId="24" priority="26" operator="greaterThanOrEqual">
      <formula>193</formula>
    </cfRule>
  </conditionalFormatting>
  <conditionalFormatting sqref="G6">
    <cfRule type="top10" dxfId="23" priority="21" rank="1"/>
    <cfRule type="cellIs" dxfId="22" priority="24" operator="greaterThanOrEqual">
      <formula>193</formula>
    </cfRule>
  </conditionalFormatting>
  <conditionalFormatting sqref="E6">
    <cfRule type="top10" dxfId="21" priority="22" rank="1"/>
    <cfRule type="cellIs" dxfId="20" priority="23" operator="greaterThanOrEqual">
      <formula>193</formula>
    </cfRule>
  </conditionalFormatting>
  <conditionalFormatting sqref="I6">
    <cfRule type="top10" dxfId="19" priority="19" rank="1"/>
    <cfRule type="cellIs" dxfId="18" priority="20" operator="greaterThanOrEqual">
      <formula>193</formula>
    </cfRule>
  </conditionalFormatting>
  <conditionalFormatting sqref="K6">
    <cfRule type="top10" dxfId="17" priority="17" rank="1"/>
    <cfRule type="cellIs" dxfId="16" priority="18" operator="greaterThanOrEqual">
      <formula>193</formula>
    </cfRule>
  </conditionalFormatting>
  <conditionalFormatting sqref="M6">
    <cfRule type="cellIs" dxfId="15" priority="15" operator="greaterThanOrEqual">
      <formula>193</formula>
    </cfRule>
    <cfRule type="top10" dxfId="14" priority="16" rank="1"/>
  </conditionalFormatting>
  <conditionalFormatting sqref="O6">
    <cfRule type="top10" dxfId="13" priority="13" rank="1"/>
    <cfRule type="cellIs" dxfId="12" priority="14" operator="greaterThanOrEqual">
      <formula>193</formula>
    </cfRule>
  </conditionalFormatting>
  <conditionalFormatting sqref="G7">
    <cfRule type="top10" dxfId="11" priority="9" rank="1"/>
    <cfRule type="cellIs" dxfId="10" priority="12" operator="greaterThanOrEqual">
      <formula>193</formula>
    </cfRule>
  </conditionalFormatting>
  <conditionalFormatting sqref="E7">
    <cfRule type="top10" dxfId="9" priority="10" rank="1"/>
    <cfRule type="cellIs" dxfId="8" priority="11" operator="greaterThanOrEqual">
      <formula>193</formula>
    </cfRule>
  </conditionalFormatting>
  <conditionalFormatting sqref="I7">
    <cfRule type="top10" dxfId="7" priority="7" rank="1"/>
    <cfRule type="cellIs" dxfId="6" priority="8" operator="greaterThanOrEqual">
      <formula>193</formula>
    </cfRule>
  </conditionalFormatting>
  <conditionalFormatting sqref="K7">
    <cfRule type="top10" dxfId="5" priority="5" rank="1"/>
    <cfRule type="cellIs" dxfId="4" priority="6" operator="greaterThanOrEqual">
      <formula>193</formula>
    </cfRule>
  </conditionalFormatting>
  <conditionalFormatting sqref="M7">
    <cfRule type="cellIs" dxfId="3" priority="3" operator="greaterThanOrEqual">
      <formula>193</formula>
    </cfRule>
    <cfRule type="top10" dxfId="2" priority="4" rank="1"/>
  </conditionalFormatting>
  <conditionalFormatting sqref="O7">
    <cfRule type="top10" dxfId="1" priority="1" rank="1"/>
    <cfRule type="cellIs" dxfId="0" priority="2" operator="greaterThanOrEqual">
      <formula>193</formula>
    </cfRule>
  </conditionalFormatting>
  <hyperlinks>
    <hyperlink ref="X1" location="'Texas 2025'!A1" display="Return to Rankings" xr:uid="{A5466C4C-378C-4B5E-81CF-37890EB9EA8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B2E5321-9CBC-4B45-902C-50476E824DFC}">
          <x14:formula1>
            <xm:f>'C:\Users\jmfg1\Downloads\[_10-25-25-ABRA Edinburg TX Results.xlsm]DATA'!#REF!</xm:f>
          </x14:formula1>
          <xm:sqref>B6</xm:sqref>
        </x14:dataValidation>
        <x14:dataValidation type="list" allowBlank="1" showInputMessage="1" showErrorMessage="1" xr:uid="{EE974F4B-2115-49AA-9D66-6F7872E1551E}">
          <x14:formula1>
            <xm:f>'C:\Users\jmfg1\Downloads\[_10-25-25-ABRA Edinburg TX Results.xlsm]DATA'!#REF!</xm:f>
          </x14:formula1>
          <xm:sqref>D6</xm:sqref>
        </x14:dataValidation>
        <x14:dataValidation type="list" allowBlank="1" showInputMessage="1" showErrorMessage="1" xr:uid="{5A8DE45B-3C89-469E-8A28-1A7BC8B40176}">
          <x14:formula1>
            <xm:f>'[_10-30-25-ABRA Edinburg TX Results.xlsm]DATA'!#REF!</xm:f>
          </x14:formula1>
          <xm:sqref>B7</xm:sqref>
        </x14:dataValidation>
        <x14:dataValidation type="list" allowBlank="1" showInputMessage="1" showErrorMessage="1" xr:uid="{78886D7F-DD4E-431D-AC64-6DC0A2946230}">
          <x14:formula1>
            <xm:f>'[_10-30-25-ABRA Edinburg TX Results.xlsm]DATA'!#REF!</xm:f>
          </x14:formula1>
          <xm:sqref>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Texas 2025</vt:lpstr>
      <vt:lpstr>Isaiah Garcia</vt:lpstr>
      <vt:lpstr>Penelope Dimas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2025-11-01T17:18:07Z</dcterms:modified>
</cp:coreProperties>
</file>