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8_{8D1CF459-D26A-49C0-97D1-133885B10026}" xr6:coauthVersionLast="47" xr6:coauthVersionMax="47" xr10:uidLastSave="{00000000-0000-0000-0000-000000000000}"/>
  <bookViews>
    <workbookView xWindow="-120" yWindow="-120" windowWidth="25440" windowHeight="15270" xr2:uid="{A35FAFAA-3A44-445C-BAAA-3002DD1ECE94}"/>
  </bookViews>
  <sheets>
    <sheet name="National Rankings" sheetId="1" r:id="rId1"/>
    <sheet name="Alan Gatlin" sheetId="335" r:id="rId2"/>
    <sheet name="Allen Wood" sheetId="477" r:id="rId3"/>
    <sheet name="Andrew Dibartolomeo" sheetId="385" r:id="rId4"/>
    <sheet name="Andy Slade" sheetId="479" r:id="rId5"/>
    <sheet name="Arch Morgan" sheetId="371" r:id="rId6"/>
    <sheet name="Arthur Cole" sheetId="390" r:id="rId7"/>
    <sheet name="Bella Farias" sheetId="395" r:id="rId8"/>
    <sheet name="Benji Matoy" sheetId="338" r:id="rId9"/>
    <sheet name="Bill Dobson" sheetId="456" r:id="rId10"/>
    <sheet name="Bill Kushner" sheetId="374" r:id="rId11"/>
    <sheet name="Bill Meyer" sheetId="355" r:id="rId12"/>
    <sheet name="Bill Poor" sheetId="339" r:id="rId13"/>
    <sheet name="Bill Smith" sheetId="478" r:id="rId14"/>
    <sheet name="Billy Hudson" sheetId="299" r:id="rId15"/>
    <sheet name="Bob Alderman" sheetId="300" r:id="rId16"/>
    <sheet name="Bob Duncan" sheetId="340" r:id="rId17"/>
    <sheet name="Bob Huth" sheetId="386" r:id="rId18"/>
    <sheet name="Bert Farias" sheetId="153" r:id="rId19"/>
    <sheet name="Brad Muller" sheetId="448" r:id="rId20"/>
    <sheet name="Brandon Dubois" sheetId="474" r:id="rId21"/>
    <sheet name="Brandon Hayes" sheetId="469" r:id="rId22"/>
    <sheet name="Brett Cavins" sheetId="454" r:id="rId23"/>
    <sheet name="Brian Vincent" sheetId="301" r:id="rId24"/>
    <sheet name="Bruce Badding" sheetId="302" r:id="rId25"/>
    <sheet name="Bruce Copley" sheetId="442" r:id="rId26"/>
    <sheet name="Carl Griffin" sheetId="401" r:id="rId27"/>
    <sheet name="Carl Turner" sheetId="481" r:id="rId28"/>
    <sheet name="Chance Heath" sheetId="475" r:id="rId29"/>
    <sheet name="Charles Dohring" sheetId="392" r:id="rId30"/>
    <sheet name="Charles Maley" sheetId="419" r:id="rId31"/>
    <sheet name="Charles Mullins" sheetId="429" r:id="rId32"/>
    <sheet name="Charles Span" sheetId="458" r:id="rId33"/>
    <sheet name="Charlie Sinatra" sheetId="358" r:id="rId34"/>
    <sheet name="Chuck Brooks" sheetId="375" r:id="rId35"/>
    <sheet name="Chuck Kinnaird" sheetId="359" r:id="rId36"/>
    <sheet name="Chuck Miller" sheetId="408" r:id="rId37"/>
    <sheet name="Cindy Freeman" sheetId="427" r:id="rId38"/>
    <sheet name="Claudia Escoto" sheetId="178" r:id="rId39"/>
    <sheet name="Clay Cantrell" sheetId="467" r:id="rId40"/>
    <sheet name="Cody Dockery" sheetId="391" r:id="rId41"/>
    <sheet name="Craig Bailey" sheetId="360" r:id="rId42"/>
    <sheet name="CW Parker" sheetId="437" r:id="rId43"/>
    <sheet name="Dale Taft" sheetId="393" r:id="rId44"/>
    <sheet name="Dalton Naquin" sheetId="316" r:id="rId45"/>
    <sheet name="Dan Patchin" sheetId="361" r:id="rId46"/>
    <sheet name="Dana Waxler" sheetId="341" r:id="rId47"/>
    <sheet name="Daniel Henry" sheetId="460" r:id="rId48"/>
    <sheet name="Dave Barney" sheetId="317" r:id="rId49"/>
    <sheet name="Dave Eisenschmied" sheetId="148" r:id="rId50"/>
    <sheet name="Dave Freeman" sheetId="356" r:id="rId51"/>
    <sheet name="David Durrant" sheetId="406" r:id="rId52"/>
    <sheet name="David Ellwood" sheetId="425" r:id="rId53"/>
    <sheet name="David Jennings" sheetId="403" r:id="rId54"/>
    <sheet name="David Joe" sheetId="304" r:id="rId55"/>
    <sheet name="David McGeorge" sheetId="430" r:id="rId56"/>
    <sheet name="David Renfroe" sheetId="305" r:id="rId57"/>
    <sheet name="David Strother" sheetId="156" r:id="rId58"/>
    <sheet name="Dean Dixon" sheetId="394" r:id="rId59"/>
    <sheet name="Dean Irvin" sheetId="303" r:id="rId60"/>
    <sheet name="Dennis Cahill" sheetId="336" r:id="rId61"/>
    <sheet name="Derrick Morgan" sheetId="415" r:id="rId62"/>
    <sheet name="Don Tucker" sheetId="451" r:id="rId63"/>
    <sheet name="Doug Adams" sheetId="342" r:id="rId64"/>
    <sheet name="Doug Depweg" sheetId="343" r:id="rId65"/>
    <sheet name="Drew Johnston" sheetId="344" r:id="rId66"/>
    <sheet name="Emory Viands" sheetId="243" r:id="rId67"/>
    <sheet name="Evan Stapleton" sheetId="396" r:id="rId68"/>
    <sheet name="Evelio McDonald" sheetId="306" r:id="rId69"/>
    <sheet name="Foster Arvin" sheetId="470" r:id="rId70"/>
    <sheet name="Frank Baird" sheetId="225" r:id="rId71"/>
    <sheet name="Frank Sega" sheetId="363" r:id="rId72"/>
    <sheet name="Freddy Geiselbreth" sheetId="387" r:id="rId73"/>
    <sheet name="Gary Hicks" sheetId="157" r:id="rId74"/>
    <sheet name="Geoff Jecman" sheetId="438" r:id="rId75"/>
    <sheet name="Glen Bilyeu" sheetId="307" r:id="rId76"/>
    <sheet name="Glen Dawson" sheetId="308" r:id="rId77"/>
    <sheet name="Glen Dickson" sheetId="461" r:id="rId78"/>
    <sheet name="Greg Smetanko" sheetId="309" r:id="rId79"/>
    <sheet name="Harold Cook" sheetId="364" r:id="rId80"/>
    <sheet name="Heather Johns" sheetId="345" r:id="rId81"/>
    <sheet name="Jack Baker" sheetId="346" r:id="rId82"/>
    <sheet name="Jack Hutchinson" sheetId="310" r:id="rId83"/>
    <sheet name="Jacob Roberts" sheetId="459" r:id="rId84"/>
    <sheet name="Jake Radwanski" sheetId="376" r:id="rId85"/>
    <sheet name="James Freeman" sheetId="416" r:id="rId86"/>
    <sheet name="Jamie Phipps" sheetId="480" r:id="rId87"/>
    <sheet name="Jarrod Morgan" sheetId="381" r:id="rId88"/>
    <sheet name="Jason Potter" sheetId="311" r:id="rId89"/>
    <sheet name="Jason Rasnake" sheetId="409" r:id="rId90"/>
    <sheet name="Jay Fruth" sheetId="347" r:id="rId91"/>
    <sheet name="Jeff Mason" sheetId="246" r:id="rId92"/>
    <sheet name="Jeff Taylor" sheetId="312" r:id="rId93"/>
    <sheet name="Jeff Velazquez" sheetId="175" r:id="rId94"/>
    <sheet name="Jerry Thompson" sheetId="147" r:id="rId95"/>
    <sheet name="Jesse Zwiebel" sheetId="313" r:id="rId96"/>
    <sheet name="Jim Haley" sheetId="443" r:id="rId97"/>
    <sheet name="Jim Peightal" sheetId="377" r:id="rId98"/>
    <sheet name="Jim Riggs" sheetId="379" r:id="rId99"/>
    <sheet name="Jim Stapleton" sheetId="462" r:id="rId100"/>
    <sheet name="Jim Stewart" sheetId="184" r:id="rId101"/>
    <sheet name="Jim Swaringin" sheetId="471" r:id="rId102"/>
    <sheet name="Jody Campbell" sheetId="482" r:id="rId103"/>
    <sheet name="Joe Maley" sheetId="420" r:id="rId104"/>
    <sheet name="Joe Wells" sheetId="378" r:id="rId105"/>
    <sheet name="Joe Yanez" sheetId="152" r:id="rId106"/>
    <sheet name="Joey Patton" sheetId="407" r:id="rId107"/>
    <sheet name="John Herald" sheetId="483" r:id="rId108"/>
    <sheet name="John Hovan" sheetId="365" r:id="rId109"/>
    <sheet name="John Joesph" sheetId="400" r:id="rId110"/>
    <sheet name="John Johnson" sheetId="410" r:id="rId111"/>
    <sheet name="John Mullins" sheetId="424" r:id="rId112"/>
    <sheet name="John Schulze" sheetId="450" r:id="rId113"/>
    <sheet name="John Stapleton" sheetId="463" r:id="rId114"/>
    <sheet name="Johnathan Keller" sheetId="348" r:id="rId115"/>
    <sheet name="Jon Landsaw" sheetId="314" r:id="rId116"/>
    <sheet name="Jon McGeorge" sheetId="260" r:id="rId117"/>
    <sheet name="Josh Crawford" sheetId="315" r:id="rId118"/>
    <sheet name="Juan Iracheta" sheetId="281" r:id="rId119"/>
    <sheet name="Judy Gallion" sheetId="366" r:id="rId120"/>
    <sheet name="Julie Mekolites" sheetId="349" r:id="rId121"/>
    <sheet name="Justin Fortson" sheetId="146" r:id="rId122"/>
    <sheet name="Justin Lowe" sheetId="444" r:id="rId123"/>
    <sheet name="Ken Mix" sheetId="383" r:id="rId124"/>
    <sheet name="Ken Patton" sheetId="337" r:id="rId125"/>
    <sheet name="Keith Hesseling" sheetId="446" r:id="rId126"/>
    <sheet name="Kim Wilson" sheetId="417" r:id="rId127"/>
    <sheet name="Kirby Dahl" sheetId="464" r:id="rId128"/>
    <sheet name="Larry McGill" sheetId="452" r:id="rId129"/>
    <sheet name="Larry Watson" sheetId="421" r:id="rId130"/>
    <sheet name="Luke Helton" sheetId="318" r:id="rId131"/>
    <sheet name="Madilyn Wilson" sheetId="449" r:id="rId132"/>
    <sheet name="Mark Junkins" sheetId="350" r:id="rId133"/>
    <sheet name="Mark Lippi" sheetId="351" r:id="rId134"/>
    <sheet name="Marvin Batliner" sheetId="388" r:id="rId135"/>
    <sheet name="Matt Brown" sheetId="352" r:id="rId136"/>
    <sheet name="Matt Dingle" sheetId="439" r:id="rId137"/>
    <sheet name="Matt Maley" sheetId="319" r:id="rId138"/>
    <sheet name="Matt McConnell" sheetId="411" r:id="rId139"/>
    <sheet name="Matthew Tignor" sheetId="397" r:id="rId140"/>
    <sheet name="Max Muhlenkamp" sheetId="357" r:id="rId141"/>
    <sheet name="Melvin Ferguson" sheetId="426" r:id="rId142"/>
    <sheet name="Michael Miller" sheetId="380" r:id="rId143"/>
    <sheet name="Mike Burns" sheetId="433" r:id="rId144"/>
    <sheet name="Mike Comas" sheetId="404" r:id="rId145"/>
    <sheet name="Mike Freeman" sheetId="466" r:id="rId146"/>
    <sheet name="Mike Patrick" sheetId="445" r:id="rId147"/>
    <sheet name="Nathon Jones" sheetId="434" r:id="rId148"/>
    <sheet name="Neal McPaul" sheetId="476" r:id="rId149"/>
    <sheet name="Nick Palmer" sheetId="453" r:id="rId150"/>
    <sheet name="Patrick Driscoll" sheetId="367" r:id="rId151"/>
    <sheet name="Paul Schray" sheetId="457" r:id="rId152"/>
    <sheet name="Phil Mallegni" sheetId="320" r:id="rId153"/>
    <sheet name="Philip Beekley" sheetId="465" r:id="rId154"/>
    <sheet name="Pitt Connelly" sheetId="402" r:id="rId155"/>
    <sheet name="Randy Brown" sheetId="398" r:id="rId156"/>
    <sheet name="Ray Lydon" sheetId="321" r:id="rId157"/>
    <sheet name="Raymond Stewart" sheetId="418" r:id="rId158"/>
    <sheet name="Rene Melendez" sheetId="372" r:id="rId159"/>
    <sheet name="Rick Eddington" sheetId="353" r:id="rId160"/>
    <sheet name="Rick Korpi" sheetId="368" r:id="rId161"/>
    <sheet name="Robert Benoit II" sheetId="322" r:id="rId162"/>
    <sheet name="Robert Jackson" sheetId="323" r:id="rId163"/>
    <sheet name="Robert Rodriguez" sheetId="324" r:id="rId164"/>
    <sheet name="Robert Tyree" sheetId="384" r:id="rId165"/>
    <sheet name="Rod Weiss" sheetId="472" r:id="rId166"/>
    <sheet name="Roger Foshee" sheetId="405" r:id="rId167"/>
    <sheet name="Roger Snider" sheetId="325" r:id="rId168"/>
    <sheet name="Ron Hradesky" sheetId="441" r:id="rId169"/>
    <sheet name="Ronald Borden" sheetId="326" r:id="rId170"/>
    <sheet name="Rose Albright" sheetId="435" r:id="rId171"/>
    <sheet name="Roycle Joe" sheetId="327" r:id="rId172"/>
    <sheet name="Ryker Stewart" sheetId="328" r:id="rId173"/>
    <sheet name="Samantha Carlin" sheetId="354" r:id="rId174"/>
    <sheet name="Scott Haskins" sheetId="431" r:id="rId175"/>
    <sheet name="Scott Jackson" sheetId="329" r:id="rId176"/>
    <sheet name="Scott Rauch" sheetId="422" r:id="rId177"/>
    <sheet name="Scott Spencer" sheetId="373" r:id="rId178"/>
    <sheet name="Shawn Hudson" sheetId="412" r:id="rId179"/>
    <sheet name="Skip Ducan" sheetId="423" r:id="rId180"/>
    <sheet name="Stan Fitch" sheetId="330" r:id="rId181"/>
    <sheet name="Stan Hall" sheetId="468" r:id="rId182"/>
    <sheet name="Sterling Martin" sheetId="455" r:id="rId183"/>
    <sheet name="Steve Pennington" sheetId="428" r:id="rId184"/>
    <sheet name="Steve Reynolds" sheetId="447" r:id="rId185"/>
    <sheet name="Steve Washock Sr" sheetId="369" r:id="rId186"/>
    <sheet name="Terry Cannon" sheetId="436" r:id="rId187"/>
    <sheet name="Terry Knisley" sheetId="414" r:id="rId188"/>
    <sheet name="TJ Buckley" sheetId="432" r:id="rId189"/>
    <sheet name="Tom Grant" sheetId="413" r:id="rId190"/>
    <sheet name="Tom Muntzinger" sheetId="382" r:id="rId191"/>
    <sheet name="Tom Woebkenberg" sheetId="399" r:id="rId192"/>
    <sheet name="Tommy Fort" sheetId="473" r:id="rId193"/>
    <sheet name="Tony Greenway" sheetId="331" r:id="rId194"/>
    <sheet name="Tony Kavtz" sheetId="485" r:id="rId195"/>
    <sheet name="Tony Washock" sheetId="370" r:id="rId196"/>
    <sheet name="Troy Gibbens" sheetId="332" r:id="rId197"/>
    <sheet name="Vic Severino" sheetId="333" r:id="rId198"/>
    <sheet name="Walter Smith" sheetId="334" r:id="rId199"/>
    <sheet name="Wesley Scott" sheetId="389" r:id="rId200"/>
    <sheet name="Will Fortson" sheetId="298" r:id="rId201"/>
  </sheets>
  <externalReferences>
    <externalReference r:id="rId202"/>
  </externalReferences>
  <definedNames>
    <definedName name="_xlnm._FilterDatabase" localSheetId="0" hidden="1">'National Rankings'!$C$5:$F$5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8" i="1" l="1"/>
  <c r="F82" i="1"/>
  <c r="F88" i="1"/>
  <c r="F77" i="1"/>
  <c r="E108" i="1"/>
  <c r="E82" i="1"/>
  <c r="E88" i="1"/>
  <c r="E77" i="1"/>
  <c r="D108" i="1"/>
  <c r="N4" i="485"/>
  <c r="L4" i="485"/>
  <c r="M4" i="485" s="1"/>
  <c r="O4" i="485" s="1"/>
  <c r="K4" i="485"/>
  <c r="N4" i="483"/>
  <c r="L4" i="483"/>
  <c r="K4" i="483"/>
  <c r="D82" i="1" s="1"/>
  <c r="N4" i="482"/>
  <c r="L4" i="482"/>
  <c r="K4" i="482"/>
  <c r="D88" i="1" s="1"/>
  <c r="N4" i="481"/>
  <c r="L4" i="481"/>
  <c r="K4" i="481"/>
  <c r="D77" i="1" s="1"/>
  <c r="N4" i="480"/>
  <c r="L4" i="480"/>
  <c r="E172" i="1" s="1"/>
  <c r="K4" i="480"/>
  <c r="D172" i="1" s="1"/>
  <c r="N4" i="479"/>
  <c r="L4" i="479"/>
  <c r="E106" i="1" s="1"/>
  <c r="K4" i="479"/>
  <c r="D106" i="1" s="1"/>
  <c r="E111" i="1"/>
  <c r="N4" i="478"/>
  <c r="L4" i="478"/>
  <c r="K4" i="478"/>
  <c r="D201" i="1" s="1"/>
  <c r="N4" i="477"/>
  <c r="L4" i="477"/>
  <c r="K4" i="477"/>
  <c r="D111" i="1" s="1"/>
  <c r="N4" i="476"/>
  <c r="L4" i="476"/>
  <c r="K4" i="476"/>
  <c r="D175" i="1" s="1"/>
  <c r="N4" i="475"/>
  <c r="L4" i="475"/>
  <c r="M4" i="475" s="1"/>
  <c r="K4" i="475"/>
  <c r="D164" i="1" s="1"/>
  <c r="N4" i="474"/>
  <c r="L4" i="474"/>
  <c r="K4" i="474"/>
  <c r="N4" i="473"/>
  <c r="L4" i="473"/>
  <c r="E85" i="1" s="1"/>
  <c r="K4" i="473"/>
  <c r="D85" i="1" s="1"/>
  <c r="E139" i="1"/>
  <c r="N4" i="472"/>
  <c r="L4" i="472"/>
  <c r="E176" i="1" s="1"/>
  <c r="K4" i="472"/>
  <c r="D176" i="1" s="1"/>
  <c r="N4" i="471"/>
  <c r="L4" i="471"/>
  <c r="K4" i="471"/>
  <c r="D139" i="1" s="1"/>
  <c r="N4" i="470"/>
  <c r="L4" i="470"/>
  <c r="E72" i="1" s="1"/>
  <c r="K4" i="470"/>
  <c r="D72" i="1" s="1"/>
  <c r="N4" i="469"/>
  <c r="L4" i="469"/>
  <c r="E99" i="1" s="1"/>
  <c r="K4" i="469"/>
  <c r="D100" i="1" s="1"/>
  <c r="N4" i="468"/>
  <c r="L4" i="468"/>
  <c r="E102" i="1" s="1"/>
  <c r="K4" i="468"/>
  <c r="D102" i="1" s="1"/>
  <c r="N4" i="467"/>
  <c r="L4" i="467"/>
  <c r="E114" i="1" s="1"/>
  <c r="K4" i="467"/>
  <c r="D114" i="1" s="1"/>
  <c r="N4" i="466"/>
  <c r="L4" i="466"/>
  <c r="E133" i="1" s="1"/>
  <c r="K4" i="466"/>
  <c r="D133" i="1" s="1"/>
  <c r="E92" i="1"/>
  <c r="N6" i="465"/>
  <c r="L6" i="465"/>
  <c r="K6" i="465"/>
  <c r="D123" i="1" s="1"/>
  <c r="N4" i="464"/>
  <c r="L4" i="464"/>
  <c r="E161" i="1" s="1"/>
  <c r="K4" i="464"/>
  <c r="D161" i="1" s="1"/>
  <c r="N12" i="463"/>
  <c r="L12" i="463"/>
  <c r="E53" i="1" s="1"/>
  <c r="K12" i="463"/>
  <c r="D53" i="1" s="1"/>
  <c r="N6" i="462"/>
  <c r="L6" i="462"/>
  <c r="E158" i="1" s="1"/>
  <c r="K6" i="462"/>
  <c r="D158" i="1" s="1"/>
  <c r="N5" i="461"/>
  <c r="L5" i="461"/>
  <c r="K5" i="461"/>
  <c r="D105" i="1" s="1"/>
  <c r="N6" i="460"/>
  <c r="L6" i="460"/>
  <c r="K6" i="460"/>
  <c r="D92" i="1" s="1"/>
  <c r="O4" i="475" l="1"/>
  <c r="M4" i="479"/>
  <c r="M4" i="478"/>
  <c r="M4" i="476"/>
  <c r="E201" i="1"/>
  <c r="M4" i="481"/>
  <c r="O4" i="481" s="1"/>
  <c r="M6" i="465"/>
  <c r="O6" i="465" s="1"/>
  <c r="E123" i="1"/>
  <c r="E100" i="1"/>
  <c r="D99" i="1"/>
  <c r="E164" i="1"/>
  <c r="M4" i="477"/>
  <c r="M4" i="482"/>
  <c r="O4" i="482" s="1"/>
  <c r="E175" i="1"/>
  <c r="M6" i="460"/>
  <c r="O6" i="460" s="1"/>
  <c r="M4" i="471"/>
  <c r="F164" i="1"/>
  <c r="M5" i="461"/>
  <c r="O5" i="461" s="1"/>
  <c r="M4" i="467"/>
  <c r="M4" i="470"/>
  <c r="M4" i="483"/>
  <c r="O4" i="483" s="1"/>
  <c r="M4" i="480"/>
  <c r="M4" i="474"/>
  <c r="O4" i="474" s="1"/>
  <c r="M4" i="473"/>
  <c r="E105" i="1"/>
  <c r="M4" i="472"/>
  <c r="M4" i="469"/>
  <c r="M4" i="468"/>
  <c r="F123" i="1"/>
  <c r="M4" i="466"/>
  <c r="M4" i="464"/>
  <c r="M12" i="463"/>
  <c r="F53" i="1" s="1"/>
  <c r="M6" i="462"/>
  <c r="N4" i="459"/>
  <c r="L4" i="459"/>
  <c r="K4" i="459"/>
  <c r="D132" i="1" s="1"/>
  <c r="N4" i="458"/>
  <c r="L4" i="458"/>
  <c r="M4" i="458" s="1"/>
  <c r="O4" i="458" s="1"/>
  <c r="K4" i="458"/>
  <c r="D185" i="1" s="1"/>
  <c r="F105" i="1" l="1"/>
  <c r="O4" i="478"/>
  <c r="F201" i="1"/>
  <c r="O4" i="479"/>
  <c r="F106" i="1"/>
  <c r="O4" i="473"/>
  <c r="F85" i="1"/>
  <c r="O4" i="477"/>
  <c r="F111" i="1"/>
  <c r="O4" i="480"/>
  <c r="F172" i="1"/>
  <c r="O4" i="464"/>
  <c r="F161" i="1"/>
  <c r="E185" i="1"/>
  <c r="F185" i="1"/>
  <c r="O4" i="466"/>
  <c r="F133" i="1"/>
  <c r="O4" i="470"/>
  <c r="F72" i="1"/>
  <c r="F92" i="1"/>
  <c r="O4" i="467"/>
  <c r="F114" i="1"/>
  <c r="O4" i="468"/>
  <c r="F102" i="1"/>
  <c r="O4" i="469"/>
  <c r="F100" i="1"/>
  <c r="F99" i="1"/>
  <c r="M4" i="459"/>
  <c r="E132" i="1"/>
  <c r="O4" i="472"/>
  <c r="F176" i="1"/>
  <c r="O4" i="471"/>
  <c r="F139" i="1"/>
  <c r="O4" i="476"/>
  <c r="F175" i="1"/>
  <c r="O12" i="463"/>
  <c r="O6" i="462"/>
  <c r="F158" i="1"/>
  <c r="N4" i="457"/>
  <c r="L4" i="457"/>
  <c r="E143" i="1" s="1"/>
  <c r="K4" i="457"/>
  <c r="D143" i="1" s="1"/>
  <c r="N4" i="456"/>
  <c r="L4" i="456"/>
  <c r="E147" i="1" s="1"/>
  <c r="K4" i="456"/>
  <c r="D147" i="1" s="1"/>
  <c r="N10" i="455"/>
  <c r="L10" i="455"/>
  <c r="E56" i="1" s="1"/>
  <c r="K10" i="455"/>
  <c r="D56" i="1" s="1"/>
  <c r="N7" i="454"/>
  <c r="L7" i="454"/>
  <c r="K7" i="454"/>
  <c r="D149" i="1" s="1"/>
  <c r="E76" i="1"/>
  <c r="N4" i="453"/>
  <c r="L4" i="453"/>
  <c r="E74" i="1" s="1"/>
  <c r="K4" i="453"/>
  <c r="D74" i="1" s="1"/>
  <c r="N7" i="452"/>
  <c r="L7" i="452"/>
  <c r="E10" i="1" s="1"/>
  <c r="K7" i="452"/>
  <c r="D10" i="1" s="1"/>
  <c r="N6" i="451"/>
  <c r="L6" i="451"/>
  <c r="K6" i="451"/>
  <c r="D76" i="1" s="1"/>
  <c r="N4" i="450"/>
  <c r="L4" i="450"/>
  <c r="E191" i="1" s="1"/>
  <c r="K4" i="450"/>
  <c r="D191" i="1" s="1"/>
  <c r="D203" i="1"/>
  <c r="N4" i="449"/>
  <c r="L4" i="449"/>
  <c r="M4" i="449" s="1"/>
  <c r="F203" i="1" s="1"/>
  <c r="K4" i="449"/>
  <c r="N4" i="448"/>
  <c r="L4" i="448"/>
  <c r="K4" i="448"/>
  <c r="D205" i="1" s="1"/>
  <c r="N4" i="447"/>
  <c r="L4" i="447"/>
  <c r="E83" i="1" s="1"/>
  <c r="K4" i="447"/>
  <c r="D83" i="1" s="1"/>
  <c r="N4" i="446"/>
  <c r="L4" i="446"/>
  <c r="E197" i="1" s="1"/>
  <c r="K4" i="446"/>
  <c r="D197" i="1" s="1"/>
  <c r="E182" i="1"/>
  <c r="N4" i="445"/>
  <c r="L4" i="445"/>
  <c r="K4" i="445"/>
  <c r="D182" i="1" s="1"/>
  <c r="N4" i="444"/>
  <c r="L4" i="444"/>
  <c r="E126" i="1" s="1"/>
  <c r="K4" i="444"/>
  <c r="D126" i="1" s="1"/>
  <c r="N7" i="443"/>
  <c r="L7" i="443"/>
  <c r="E80" i="1" s="1"/>
  <c r="K7" i="443"/>
  <c r="D80" i="1" s="1"/>
  <c r="N4" i="442"/>
  <c r="L4" i="442"/>
  <c r="E93" i="1" s="1"/>
  <c r="K4" i="442"/>
  <c r="D93" i="1" s="1"/>
  <c r="E137" i="1"/>
  <c r="N4" i="441"/>
  <c r="L4" i="441"/>
  <c r="K4" i="441"/>
  <c r="D79" i="1" s="1"/>
  <c r="N5" i="439"/>
  <c r="L5" i="439"/>
  <c r="K5" i="439"/>
  <c r="D112" i="1" s="1"/>
  <c r="N4" i="438"/>
  <c r="L4" i="438"/>
  <c r="K4" i="438"/>
  <c r="D137" i="1" s="1"/>
  <c r="N5" i="437"/>
  <c r="L5" i="437"/>
  <c r="K5" i="437"/>
  <c r="D134" i="1" s="1"/>
  <c r="N4" i="436"/>
  <c r="L4" i="436"/>
  <c r="E116" i="1" s="1"/>
  <c r="K4" i="436"/>
  <c r="D116" i="1" s="1"/>
  <c r="N6" i="435"/>
  <c r="L6" i="435"/>
  <c r="E78" i="1" s="1"/>
  <c r="K6" i="435"/>
  <c r="D78" i="1" s="1"/>
  <c r="N4" i="434"/>
  <c r="L4" i="434"/>
  <c r="K4" i="434"/>
  <c r="D115" i="1" s="1"/>
  <c r="N6" i="433"/>
  <c r="L6" i="433"/>
  <c r="E103" i="1" s="1"/>
  <c r="K6" i="433"/>
  <c r="D103" i="1" s="1"/>
  <c r="N4" i="432"/>
  <c r="L4" i="432"/>
  <c r="E155" i="1" s="1"/>
  <c r="K4" i="432"/>
  <c r="D155" i="1" s="1"/>
  <c r="N4" i="431"/>
  <c r="L4" i="431"/>
  <c r="E190" i="1" s="1"/>
  <c r="K4" i="431"/>
  <c r="D190" i="1" s="1"/>
  <c r="N17" i="430"/>
  <c r="L17" i="430"/>
  <c r="E9" i="1" s="1"/>
  <c r="K17" i="430"/>
  <c r="D9" i="1" s="1"/>
  <c r="N5" i="429"/>
  <c r="L5" i="429"/>
  <c r="E204" i="1" s="1"/>
  <c r="K5" i="429"/>
  <c r="D204" i="1" s="1"/>
  <c r="N10" i="348"/>
  <c r="L10" i="348"/>
  <c r="E44" i="1" s="1"/>
  <c r="K10" i="348"/>
  <c r="D44" i="1" s="1"/>
  <c r="N6" i="428"/>
  <c r="L6" i="428"/>
  <c r="K6" i="428"/>
  <c r="D71" i="1" s="1"/>
  <c r="N6" i="427"/>
  <c r="L6" i="427"/>
  <c r="K6" i="427"/>
  <c r="D124" i="1" s="1"/>
  <c r="N4" i="426"/>
  <c r="L4" i="426"/>
  <c r="E136" i="1" s="1"/>
  <c r="K4" i="426"/>
  <c r="D136" i="1" s="1"/>
  <c r="N4" i="425"/>
  <c r="L4" i="425"/>
  <c r="E194" i="1" s="1"/>
  <c r="K4" i="425"/>
  <c r="D194" i="1" s="1"/>
  <c r="N17" i="424"/>
  <c r="L17" i="424"/>
  <c r="E31" i="1" s="1"/>
  <c r="K17" i="424"/>
  <c r="D31" i="1" s="1"/>
  <c r="N4" i="423"/>
  <c r="L4" i="423"/>
  <c r="E150" i="1" s="1"/>
  <c r="K4" i="423"/>
  <c r="D150" i="1" s="1"/>
  <c r="N5" i="422"/>
  <c r="L5" i="422"/>
  <c r="E141" i="1" s="1"/>
  <c r="K5" i="422"/>
  <c r="D141" i="1" s="1"/>
  <c r="N4" i="421"/>
  <c r="L4" i="421"/>
  <c r="E189" i="1" s="1"/>
  <c r="K4" i="421"/>
  <c r="D189" i="1" s="1"/>
  <c r="D121" i="1"/>
  <c r="N4" i="420"/>
  <c r="L4" i="420"/>
  <c r="K4" i="420"/>
  <c r="N5" i="419"/>
  <c r="L5" i="419"/>
  <c r="E181" i="1" s="1"/>
  <c r="K5" i="419"/>
  <c r="D181" i="1" s="1"/>
  <c r="N9" i="418"/>
  <c r="L9" i="418"/>
  <c r="E38" i="1" s="1"/>
  <c r="K9" i="418"/>
  <c r="D38" i="1" s="1"/>
  <c r="N6" i="417"/>
  <c r="L6" i="417"/>
  <c r="E128" i="1" s="1"/>
  <c r="K6" i="417"/>
  <c r="D128" i="1" s="1"/>
  <c r="N8" i="416"/>
  <c r="L8" i="416"/>
  <c r="E21" i="1" s="1"/>
  <c r="K8" i="416"/>
  <c r="D21" i="1" s="1"/>
  <c r="N4" i="415"/>
  <c r="L4" i="415"/>
  <c r="E91" i="1" s="1"/>
  <c r="K4" i="415"/>
  <c r="D91" i="1" s="1"/>
  <c r="N4" i="414"/>
  <c r="L4" i="414"/>
  <c r="E162" i="1" s="1"/>
  <c r="K4" i="414"/>
  <c r="D162" i="1" s="1"/>
  <c r="N4" i="413"/>
  <c r="L4" i="413"/>
  <c r="E199" i="1" s="1"/>
  <c r="K4" i="413"/>
  <c r="D199" i="1" s="1"/>
  <c r="N8" i="412"/>
  <c r="L8" i="412"/>
  <c r="E16" i="1" s="1"/>
  <c r="K8" i="412"/>
  <c r="D16" i="1" s="1"/>
  <c r="N4" i="411"/>
  <c r="L4" i="411"/>
  <c r="E171" i="1" s="1"/>
  <c r="K4" i="411"/>
  <c r="D171" i="1" s="1"/>
  <c r="N6" i="410"/>
  <c r="L6" i="410"/>
  <c r="E101" i="1" s="1"/>
  <c r="K6" i="410"/>
  <c r="D101" i="1" s="1"/>
  <c r="N5" i="409"/>
  <c r="L5" i="409"/>
  <c r="K5" i="409"/>
  <c r="D104" i="1" s="1"/>
  <c r="N4" i="408"/>
  <c r="L4" i="408"/>
  <c r="K4" i="408"/>
  <c r="D160" i="1" s="1"/>
  <c r="N4" i="407"/>
  <c r="L4" i="407"/>
  <c r="K4" i="407"/>
  <c r="D159" i="1" s="1"/>
  <c r="N5" i="406"/>
  <c r="L5" i="406"/>
  <c r="K5" i="406"/>
  <c r="D192" i="1" s="1"/>
  <c r="N4" i="405"/>
  <c r="L4" i="405"/>
  <c r="E81" i="1" s="1"/>
  <c r="K4" i="405"/>
  <c r="D81" i="1" s="1"/>
  <c r="N6" i="404"/>
  <c r="L6" i="404"/>
  <c r="E125" i="1" s="1"/>
  <c r="K6" i="404"/>
  <c r="D125" i="1" s="1"/>
  <c r="N6" i="403"/>
  <c r="L6" i="403"/>
  <c r="E75" i="1" s="1"/>
  <c r="K6" i="403"/>
  <c r="D75" i="1" s="1"/>
  <c r="N8" i="402"/>
  <c r="L8" i="402"/>
  <c r="E36" i="1" s="1"/>
  <c r="K8" i="402"/>
  <c r="D36" i="1" s="1"/>
  <c r="D174" i="1"/>
  <c r="N4" i="401"/>
  <c r="L4" i="401"/>
  <c r="E174" i="1" s="1"/>
  <c r="K4" i="401"/>
  <c r="N10" i="400"/>
  <c r="L10" i="400"/>
  <c r="E46" i="1" s="1"/>
  <c r="K10" i="400"/>
  <c r="D46" i="1" s="1"/>
  <c r="N6" i="399"/>
  <c r="L6" i="399"/>
  <c r="K6" i="399"/>
  <c r="D87" i="1" s="1"/>
  <c r="N4" i="398"/>
  <c r="L4" i="398"/>
  <c r="K4" i="398"/>
  <c r="D97" i="1" s="1"/>
  <c r="N6" i="397"/>
  <c r="L6" i="397"/>
  <c r="K6" i="397"/>
  <c r="D98" i="1" s="1"/>
  <c r="N4" i="396"/>
  <c r="L4" i="396"/>
  <c r="K4" i="396"/>
  <c r="D73" i="1" s="1"/>
  <c r="M6" i="451" l="1"/>
  <c r="M4" i="396"/>
  <c r="O4" i="396" s="1"/>
  <c r="M4" i="441"/>
  <c r="M5" i="409"/>
  <c r="F104" i="1" s="1"/>
  <c r="M4" i="434"/>
  <c r="O4" i="434" s="1"/>
  <c r="M4" i="421"/>
  <c r="O4" i="421" s="1"/>
  <c r="E79" i="1"/>
  <c r="M4" i="407"/>
  <c r="F159" i="1" s="1"/>
  <c r="M4" i="420"/>
  <c r="O4" i="420" s="1"/>
  <c r="M4" i="448"/>
  <c r="F205" i="1" s="1"/>
  <c r="M5" i="439"/>
  <c r="O5" i="439" s="1"/>
  <c r="F115" i="1"/>
  <c r="M6" i="397"/>
  <c r="O6" i="397" s="1"/>
  <c r="E159" i="1"/>
  <c r="M4" i="413"/>
  <c r="O4" i="459"/>
  <c r="F132" i="1"/>
  <c r="M4" i="408"/>
  <c r="E160" i="1"/>
  <c r="F189" i="1"/>
  <c r="M4" i="442"/>
  <c r="M4" i="445"/>
  <c r="M4" i="425"/>
  <c r="O6" i="451"/>
  <c r="M4" i="415"/>
  <c r="E121" i="1"/>
  <c r="F121" i="1"/>
  <c r="M4" i="398"/>
  <c r="E97" i="1"/>
  <c r="O5" i="409"/>
  <c r="M4" i="432"/>
  <c r="M4" i="446"/>
  <c r="O4" i="449"/>
  <c r="M7" i="454"/>
  <c r="O7" i="454" s="1"/>
  <c r="E73" i="1"/>
  <c r="M6" i="427"/>
  <c r="O6" i="427" s="1"/>
  <c r="F73" i="1"/>
  <c r="M4" i="414"/>
  <c r="E115" i="1"/>
  <c r="M4" i="438"/>
  <c r="M4" i="447"/>
  <c r="E205" i="1"/>
  <c r="M6" i="399"/>
  <c r="O6" i="399" s="1"/>
  <c r="M4" i="426"/>
  <c r="E203" i="1"/>
  <c r="M5" i="437"/>
  <c r="E134" i="1"/>
  <c r="F76" i="1"/>
  <c r="E124" i="1"/>
  <c r="E149" i="1"/>
  <c r="M4" i="457"/>
  <c r="M4" i="456"/>
  <c r="F112" i="1"/>
  <c r="E112" i="1"/>
  <c r="M5" i="406"/>
  <c r="E192" i="1"/>
  <c r="M10" i="455"/>
  <c r="F56" i="1" s="1"/>
  <c r="M4" i="453"/>
  <c r="M7" i="452"/>
  <c r="M6" i="435"/>
  <c r="O6" i="435" s="1"/>
  <c r="E104" i="1"/>
  <c r="M10" i="400"/>
  <c r="M4" i="450"/>
  <c r="M4" i="444"/>
  <c r="M7" i="443"/>
  <c r="F78" i="1"/>
  <c r="M4" i="436"/>
  <c r="M6" i="433"/>
  <c r="M4" i="431"/>
  <c r="M17" i="430"/>
  <c r="F9" i="1" s="1"/>
  <c r="M6" i="428"/>
  <c r="F71" i="1" s="1"/>
  <c r="E71" i="1"/>
  <c r="M5" i="429"/>
  <c r="M5" i="422"/>
  <c r="M6" i="404"/>
  <c r="M17" i="424"/>
  <c r="F31" i="1" s="1"/>
  <c r="M4" i="423"/>
  <c r="M5" i="419"/>
  <c r="M9" i="418"/>
  <c r="F38" i="1" s="1"/>
  <c r="M6" i="417"/>
  <c r="M8" i="416"/>
  <c r="F21" i="1" s="1"/>
  <c r="E87" i="1"/>
  <c r="M8" i="412"/>
  <c r="M4" i="411"/>
  <c r="M6" i="410"/>
  <c r="O4" i="407"/>
  <c r="M4" i="405"/>
  <c r="M6" i="403"/>
  <c r="E98" i="1"/>
  <c r="M8" i="402"/>
  <c r="F36" i="1" s="1"/>
  <c r="M4" i="401"/>
  <c r="N5" i="395"/>
  <c r="L5" i="395"/>
  <c r="E170" i="1" s="1"/>
  <c r="K5" i="395"/>
  <c r="D170" i="1" s="1"/>
  <c r="N5" i="394"/>
  <c r="L5" i="394"/>
  <c r="E167" i="1" s="1"/>
  <c r="K5" i="394"/>
  <c r="D167" i="1" s="1"/>
  <c r="N5" i="393"/>
  <c r="L5" i="393"/>
  <c r="E94" i="1" s="1"/>
  <c r="K5" i="393"/>
  <c r="D94" i="1" s="1"/>
  <c r="N5" i="392"/>
  <c r="L5" i="392"/>
  <c r="E183" i="1" s="1"/>
  <c r="K5" i="392"/>
  <c r="D183" i="1" s="1"/>
  <c r="N9" i="391"/>
  <c r="L9" i="391"/>
  <c r="E34" i="1" s="1"/>
  <c r="K9" i="391"/>
  <c r="D34" i="1" s="1"/>
  <c r="N5" i="390"/>
  <c r="L5" i="390"/>
  <c r="K5" i="390"/>
  <c r="D129" i="1" s="1"/>
  <c r="N4" i="389"/>
  <c r="L4" i="389"/>
  <c r="E122" i="1" s="1"/>
  <c r="K4" i="389"/>
  <c r="D122" i="1" s="1"/>
  <c r="N7" i="388"/>
  <c r="L7" i="388"/>
  <c r="K7" i="388"/>
  <c r="D8" i="1" s="1"/>
  <c r="N4" i="387"/>
  <c r="L4" i="387"/>
  <c r="E145" i="1" s="1"/>
  <c r="K4" i="387"/>
  <c r="D145" i="1" s="1"/>
  <c r="N11" i="386"/>
  <c r="L11" i="386"/>
  <c r="E7" i="1" s="1"/>
  <c r="K11" i="386"/>
  <c r="D7" i="1" s="1"/>
  <c r="N5" i="385"/>
  <c r="L5" i="385"/>
  <c r="M5" i="385" s="1"/>
  <c r="O5" i="385" s="1"/>
  <c r="K5" i="385"/>
  <c r="D165" i="1" s="1"/>
  <c r="N4" i="384"/>
  <c r="L4" i="384"/>
  <c r="K4" i="384"/>
  <c r="D95" i="1" s="1"/>
  <c r="N4" i="383"/>
  <c r="L4" i="383"/>
  <c r="E166" i="1" s="1"/>
  <c r="K4" i="383"/>
  <c r="D166" i="1" s="1"/>
  <c r="N13" i="382"/>
  <c r="L13" i="382"/>
  <c r="E63" i="1" s="1"/>
  <c r="K13" i="382"/>
  <c r="D63" i="1" s="1"/>
  <c r="N6" i="381"/>
  <c r="L6" i="381"/>
  <c r="E202" i="1" s="1"/>
  <c r="K6" i="381"/>
  <c r="D202" i="1" s="1"/>
  <c r="N11" i="380"/>
  <c r="L11" i="380"/>
  <c r="K11" i="380"/>
  <c r="D49" i="1" s="1"/>
  <c r="N4" i="379"/>
  <c r="L4" i="379"/>
  <c r="K4" i="379"/>
  <c r="D188" i="1" s="1"/>
  <c r="N4" i="378"/>
  <c r="L4" i="378"/>
  <c r="K4" i="378"/>
  <c r="D135" i="1" s="1"/>
  <c r="N8" i="377"/>
  <c r="L8" i="377"/>
  <c r="E13" i="1" s="1"/>
  <c r="K8" i="377"/>
  <c r="D13" i="1" s="1"/>
  <c r="N9" i="376"/>
  <c r="L9" i="376"/>
  <c r="E17" i="1" s="1"/>
  <c r="K9" i="376"/>
  <c r="D17" i="1" s="1"/>
  <c r="N8" i="375"/>
  <c r="L8" i="375"/>
  <c r="E67" i="1" s="1"/>
  <c r="K8" i="375"/>
  <c r="D67" i="1" s="1"/>
  <c r="N8" i="374"/>
  <c r="L8" i="374"/>
  <c r="E27" i="1" s="1"/>
  <c r="K8" i="374"/>
  <c r="D27" i="1" s="1"/>
  <c r="N8" i="373"/>
  <c r="L8" i="373"/>
  <c r="K8" i="373"/>
  <c r="D14" i="1" s="1"/>
  <c r="N4" i="372"/>
  <c r="L4" i="372"/>
  <c r="E156" i="1" s="1"/>
  <c r="K4" i="372"/>
  <c r="D156" i="1" s="1"/>
  <c r="N6" i="371"/>
  <c r="L6" i="371"/>
  <c r="E84" i="1" s="1"/>
  <c r="K6" i="371"/>
  <c r="D84" i="1" s="1"/>
  <c r="N7" i="370"/>
  <c r="L7" i="370"/>
  <c r="E127" i="1" s="1"/>
  <c r="K7" i="370"/>
  <c r="D127" i="1" s="1"/>
  <c r="N7" i="369"/>
  <c r="L7" i="369"/>
  <c r="E163" i="1" s="1"/>
  <c r="K7" i="369"/>
  <c r="D163" i="1" s="1"/>
  <c r="N7" i="368"/>
  <c r="L7" i="368"/>
  <c r="E140" i="1" s="1"/>
  <c r="K7" i="368"/>
  <c r="D140" i="1" s="1"/>
  <c r="N5" i="367"/>
  <c r="L5" i="367"/>
  <c r="E153" i="1" s="1"/>
  <c r="K5" i="367"/>
  <c r="D153" i="1" s="1"/>
  <c r="N14" i="366"/>
  <c r="L14" i="366"/>
  <c r="E22" i="1" s="1"/>
  <c r="K14" i="366"/>
  <c r="D22" i="1" s="1"/>
  <c r="N8" i="365"/>
  <c r="L8" i="365"/>
  <c r="E66" i="1" s="1"/>
  <c r="K8" i="365"/>
  <c r="D66" i="1" s="1"/>
  <c r="N7" i="364"/>
  <c r="L7" i="364"/>
  <c r="K7" i="364"/>
  <c r="D169" i="1" s="1"/>
  <c r="N5" i="363"/>
  <c r="L5" i="363"/>
  <c r="E180" i="1" s="1"/>
  <c r="K5" i="363"/>
  <c r="D180" i="1" s="1"/>
  <c r="N6" i="361"/>
  <c r="L6" i="361"/>
  <c r="K6" i="361"/>
  <c r="D146" i="1" s="1"/>
  <c r="N10" i="360"/>
  <c r="L10" i="360"/>
  <c r="E52" i="1" s="1"/>
  <c r="K10" i="360"/>
  <c r="D52" i="1" s="1"/>
  <c r="N6" i="359"/>
  <c r="L6" i="359"/>
  <c r="K6" i="359"/>
  <c r="D142" i="1" s="1"/>
  <c r="N5" i="358"/>
  <c r="L5" i="358"/>
  <c r="M5" i="358" s="1"/>
  <c r="K5" i="358"/>
  <c r="D151" i="1" s="1"/>
  <c r="N9" i="357"/>
  <c r="L9" i="357"/>
  <c r="E30" i="1" s="1"/>
  <c r="K9" i="357"/>
  <c r="D30" i="1" s="1"/>
  <c r="N8" i="356"/>
  <c r="L8" i="356"/>
  <c r="E42" i="1" s="1"/>
  <c r="K8" i="356"/>
  <c r="D42" i="1" s="1"/>
  <c r="N13" i="355"/>
  <c r="L13" i="355"/>
  <c r="E32" i="1" s="1"/>
  <c r="K13" i="355"/>
  <c r="D32" i="1" s="1"/>
  <c r="N4" i="354"/>
  <c r="L4" i="354"/>
  <c r="K4" i="354"/>
  <c r="D96" i="1" s="1"/>
  <c r="N11" i="353"/>
  <c r="L11" i="353"/>
  <c r="E29" i="1" s="1"/>
  <c r="K11" i="353"/>
  <c r="D29" i="1" s="1"/>
  <c r="N13" i="352"/>
  <c r="L13" i="352"/>
  <c r="E24" i="1" s="1"/>
  <c r="K13" i="352"/>
  <c r="D24" i="1" s="1"/>
  <c r="N9" i="351"/>
  <c r="L9" i="351"/>
  <c r="E43" i="1" s="1"/>
  <c r="K9" i="351"/>
  <c r="D43" i="1" s="1"/>
  <c r="N6" i="350"/>
  <c r="L6" i="350"/>
  <c r="E179" i="1" s="1"/>
  <c r="K6" i="350"/>
  <c r="D179" i="1" s="1"/>
  <c r="N11" i="349"/>
  <c r="L11" i="349"/>
  <c r="E51" i="1" s="1"/>
  <c r="K11" i="349"/>
  <c r="D51" i="1" s="1"/>
  <c r="N7" i="347"/>
  <c r="L7" i="347"/>
  <c r="K7" i="347"/>
  <c r="D148" i="1" s="1"/>
  <c r="N5" i="346"/>
  <c r="L5" i="346"/>
  <c r="E154" i="1" s="1"/>
  <c r="K5" i="346"/>
  <c r="D154" i="1" s="1"/>
  <c r="N11" i="345"/>
  <c r="L11" i="345"/>
  <c r="E54" i="1" s="1"/>
  <c r="K11" i="345"/>
  <c r="D54" i="1" s="1"/>
  <c r="N7" i="344"/>
  <c r="L7" i="344"/>
  <c r="K7" i="344"/>
  <c r="D138" i="1" s="1"/>
  <c r="N18" i="343"/>
  <c r="L18" i="343"/>
  <c r="E20" i="1" s="1"/>
  <c r="K18" i="343"/>
  <c r="D20" i="1" s="1"/>
  <c r="N8" i="342"/>
  <c r="L8" i="342"/>
  <c r="E68" i="1" s="1"/>
  <c r="K8" i="342"/>
  <c r="D68" i="1" s="1"/>
  <c r="N15" i="341"/>
  <c r="L15" i="341"/>
  <c r="E50" i="1" s="1"/>
  <c r="K15" i="341"/>
  <c r="D50" i="1" s="1"/>
  <c r="N13" i="340"/>
  <c r="L13" i="340"/>
  <c r="E59" i="1" s="1"/>
  <c r="K13" i="340"/>
  <c r="N12" i="339"/>
  <c r="L12" i="339"/>
  <c r="E18" i="1" s="1"/>
  <c r="K12" i="339"/>
  <c r="D18" i="1" s="1"/>
  <c r="N4" i="338"/>
  <c r="L4" i="338"/>
  <c r="E119" i="1" s="1"/>
  <c r="K4" i="338"/>
  <c r="D119" i="1" s="1"/>
  <c r="N6" i="337"/>
  <c r="L6" i="337"/>
  <c r="K6" i="337"/>
  <c r="D195" i="1" s="1"/>
  <c r="N5" i="336"/>
  <c r="L5" i="336"/>
  <c r="E118" i="1" s="1"/>
  <c r="K5" i="336"/>
  <c r="D118" i="1" s="1"/>
  <c r="N4" i="335"/>
  <c r="L4" i="335"/>
  <c r="E193" i="1" s="1"/>
  <c r="K4" i="335"/>
  <c r="D193" i="1" s="1"/>
  <c r="O4" i="448" l="1"/>
  <c r="F87" i="1"/>
  <c r="M11" i="380"/>
  <c r="M4" i="379"/>
  <c r="O4" i="379" s="1"/>
  <c r="F98" i="1"/>
  <c r="M7" i="364"/>
  <c r="O7" i="364" s="1"/>
  <c r="F149" i="1"/>
  <c r="M6" i="359"/>
  <c r="O6" i="359" s="1"/>
  <c r="O5" i="358"/>
  <c r="O4" i="441"/>
  <c r="F79" i="1"/>
  <c r="M8" i="373"/>
  <c r="E14" i="1"/>
  <c r="O4" i="444"/>
  <c r="F126" i="1"/>
  <c r="O4" i="426"/>
  <c r="F136" i="1"/>
  <c r="O4" i="446"/>
  <c r="F197" i="1"/>
  <c r="O4" i="425"/>
  <c r="F194" i="1"/>
  <c r="M4" i="384"/>
  <c r="O4" i="450"/>
  <c r="F191" i="1"/>
  <c r="O4" i="432"/>
  <c r="F155" i="1"/>
  <c r="O4" i="445"/>
  <c r="F182" i="1"/>
  <c r="M4" i="389"/>
  <c r="O4" i="411"/>
  <c r="F171" i="1"/>
  <c r="F124" i="1"/>
  <c r="O4" i="456"/>
  <c r="F147" i="1"/>
  <c r="O4" i="442"/>
  <c r="F93" i="1"/>
  <c r="M4" i="378"/>
  <c r="E188" i="1"/>
  <c r="O4" i="457"/>
  <c r="F143" i="1"/>
  <c r="O4" i="447"/>
  <c r="F83" i="1"/>
  <c r="M4" i="354"/>
  <c r="F188" i="1"/>
  <c r="E95" i="1"/>
  <c r="O4" i="438"/>
  <c r="F137" i="1"/>
  <c r="O4" i="398"/>
  <c r="F97" i="1"/>
  <c r="O4" i="408"/>
  <c r="F160" i="1"/>
  <c r="E135" i="1"/>
  <c r="O4" i="401"/>
  <c r="F174" i="1"/>
  <c r="O4" i="431"/>
  <c r="F190" i="1"/>
  <c r="O4" i="414"/>
  <c r="F162" i="1"/>
  <c r="E96" i="1"/>
  <c r="O11" i="380"/>
  <c r="O4" i="436"/>
  <c r="F116" i="1"/>
  <c r="O4" i="453"/>
  <c r="F74" i="1"/>
  <c r="O4" i="413"/>
  <c r="F199" i="1"/>
  <c r="O4" i="415"/>
  <c r="F91" i="1"/>
  <c r="M5" i="390"/>
  <c r="O5" i="390" s="1"/>
  <c r="O4" i="423"/>
  <c r="F150" i="1"/>
  <c r="M6" i="337"/>
  <c r="O6" i="337" s="1"/>
  <c r="F151" i="1"/>
  <c r="M7" i="388"/>
  <c r="E8" i="1"/>
  <c r="O4" i="405"/>
  <c r="F81" i="1"/>
  <c r="O5" i="437"/>
  <c r="F134" i="1"/>
  <c r="O6" i="433"/>
  <c r="F103" i="1"/>
  <c r="E195" i="1"/>
  <c r="O10" i="455"/>
  <c r="O10" i="400"/>
  <c r="F46" i="1"/>
  <c r="O5" i="419"/>
  <c r="F181" i="1"/>
  <c r="O7" i="452"/>
  <c r="F10" i="1"/>
  <c r="O5" i="406"/>
  <c r="F192" i="1"/>
  <c r="O5" i="429"/>
  <c r="F204" i="1"/>
  <c r="O6" i="428"/>
  <c r="O8" i="412"/>
  <c r="F16" i="1"/>
  <c r="O17" i="430"/>
  <c r="O7" i="443"/>
  <c r="F80" i="1"/>
  <c r="F129" i="1"/>
  <c r="E129" i="1"/>
  <c r="O9" i="418"/>
  <c r="O6" i="417"/>
  <c r="F128" i="1"/>
  <c r="O8" i="416"/>
  <c r="E165" i="1"/>
  <c r="F165" i="1"/>
  <c r="O5" i="422"/>
  <c r="F141" i="1"/>
  <c r="O6" i="404"/>
  <c r="F125" i="1"/>
  <c r="O17" i="424"/>
  <c r="M8" i="377"/>
  <c r="O6" i="410"/>
  <c r="F101" i="1"/>
  <c r="O6" i="403"/>
  <c r="F75" i="1"/>
  <c r="M13" i="340"/>
  <c r="D59" i="1"/>
  <c r="E49" i="1"/>
  <c r="F49" i="1"/>
  <c r="O8" i="402"/>
  <c r="M13" i="382"/>
  <c r="F63" i="1" s="1"/>
  <c r="M5" i="395"/>
  <c r="M5" i="394"/>
  <c r="M5" i="393"/>
  <c r="M5" i="392"/>
  <c r="M8" i="365"/>
  <c r="F66" i="1" s="1"/>
  <c r="M9" i="391"/>
  <c r="F34" i="1" s="1"/>
  <c r="M4" i="387"/>
  <c r="M11" i="386"/>
  <c r="M7" i="368"/>
  <c r="F169" i="1"/>
  <c r="E169" i="1"/>
  <c r="M6" i="361"/>
  <c r="E146" i="1"/>
  <c r="F142" i="1"/>
  <c r="E142" i="1"/>
  <c r="E151" i="1"/>
  <c r="M4" i="383"/>
  <c r="M6" i="381"/>
  <c r="M9" i="376"/>
  <c r="F17" i="1" s="1"/>
  <c r="M8" i="375"/>
  <c r="F67" i="1" s="1"/>
  <c r="M8" i="374"/>
  <c r="F27" i="1" s="1"/>
  <c r="M4" i="372"/>
  <c r="M6" i="371"/>
  <c r="M11" i="353"/>
  <c r="F29" i="1" s="1"/>
  <c r="M7" i="347"/>
  <c r="E148" i="1"/>
  <c r="M7" i="344"/>
  <c r="O7" i="344" s="1"/>
  <c r="M18" i="343"/>
  <c r="E138" i="1"/>
  <c r="M7" i="370"/>
  <c r="M7" i="369"/>
  <c r="M5" i="367"/>
  <c r="M14" i="366"/>
  <c r="F22" i="1" s="1"/>
  <c r="M5" i="363"/>
  <c r="M10" i="360"/>
  <c r="F52" i="1" s="1"/>
  <c r="M9" i="357"/>
  <c r="F30" i="1" s="1"/>
  <c r="M8" i="356"/>
  <c r="F42" i="1" s="1"/>
  <c r="M13" i="355"/>
  <c r="F32" i="1" s="1"/>
  <c r="M13" i="352"/>
  <c r="F24" i="1" s="1"/>
  <c r="M9" i="351"/>
  <c r="F43" i="1" s="1"/>
  <c r="M6" i="350"/>
  <c r="M11" i="349"/>
  <c r="F51" i="1" s="1"/>
  <c r="M10" i="348"/>
  <c r="F44" i="1" s="1"/>
  <c r="M5" i="346"/>
  <c r="M11" i="345"/>
  <c r="F54" i="1" s="1"/>
  <c r="M8" i="342"/>
  <c r="F68" i="1" s="1"/>
  <c r="M15" i="341"/>
  <c r="F50" i="1" s="1"/>
  <c r="M12" i="339"/>
  <c r="F18" i="1" s="1"/>
  <c r="M4" i="338"/>
  <c r="M5" i="336"/>
  <c r="M4" i="335"/>
  <c r="N12" i="334"/>
  <c r="L12" i="334"/>
  <c r="E57" i="1" s="1"/>
  <c r="K12" i="334"/>
  <c r="D57" i="1" s="1"/>
  <c r="N5" i="333"/>
  <c r="L5" i="333"/>
  <c r="K5" i="333"/>
  <c r="D173" i="1" s="1"/>
  <c r="N14" i="332"/>
  <c r="L14" i="332"/>
  <c r="E12" i="1" s="1"/>
  <c r="K14" i="332"/>
  <c r="D12" i="1" s="1"/>
  <c r="N9" i="331"/>
  <c r="L9" i="331"/>
  <c r="E26" i="1" s="1"/>
  <c r="K9" i="331"/>
  <c r="D26" i="1" s="1"/>
  <c r="N5" i="330"/>
  <c r="L5" i="330"/>
  <c r="E196" i="1" s="1"/>
  <c r="K5" i="330"/>
  <c r="D196" i="1" s="1"/>
  <c r="N18" i="329"/>
  <c r="L18" i="329"/>
  <c r="E35" i="1" s="1"/>
  <c r="K18" i="329"/>
  <c r="D35" i="1" s="1"/>
  <c r="N4" i="328"/>
  <c r="L4" i="328"/>
  <c r="E187" i="1" s="1"/>
  <c r="K4" i="328"/>
  <c r="D187" i="1" s="1"/>
  <c r="L3" i="327"/>
  <c r="K3" i="327"/>
  <c r="K5" i="327" s="1"/>
  <c r="D144" i="1" s="1"/>
  <c r="N5" i="327"/>
  <c r="N12" i="326"/>
  <c r="L12" i="326"/>
  <c r="E61" i="1" s="1"/>
  <c r="K12" i="326"/>
  <c r="D61" i="1" s="1"/>
  <c r="N33" i="325"/>
  <c r="L33" i="325"/>
  <c r="E39" i="1" s="1"/>
  <c r="K33" i="325"/>
  <c r="D39" i="1" s="1"/>
  <c r="L2" i="324"/>
  <c r="K2" i="324"/>
  <c r="K4" i="324" s="1"/>
  <c r="D178" i="1" s="1"/>
  <c r="N4" i="324"/>
  <c r="N15" i="323"/>
  <c r="L15" i="323"/>
  <c r="E47" i="1" s="1"/>
  <c r="K15" i="323"/>
  <c r="D47" i="1" s="1"/>
  <c r="N8" i="322"/>
  <c r="L8" i="322"/>
  <c r="E131" i="1" s="1"/>
  <c r="K8" i="322"/>
  <c r="D131" i="1" s="1"/>
  <c r="N8" i="321"/>
  <c r="L8" i="321"/>
  <c r="E62" i="1" s="1"/>
  <c r="K8" i="321"/>
  <c r="D62" i="1" s="1"/>
  <c r="N4" i="320"/>
  <c r="L4" i="320"/>
  <c r="K4" i="320"/>
  <c r="D107" i="1" s="1"/>
  <c r="N5" i="319"/>
  <c r="L5" i="319"/>
  <c r="K5" i="319"/>
  <c r="D186" i="1" s="1"/>
  <c r="N4" i="318"/>
  <c r="L4" i="318"/>
  <c r="E206" i="1" s="1"/>
  <c r="K4" i="318"/>
  <c r="D206" i="1" s="1"/>
  <c r="N7" i="317"/>
  <c r="L7" i="317"/>
  <c r="E168" i="1" s="1"/>
  <c r="K7" i="317"/>
  <c r="D168" i="1" s="1"/>
  <c r="N6" i="316"/>
  <c r="L6" i="316"/>
  <c r="K6" i="316"/>
  <c r="D110" i="1" s="1"/>
  <c r="L3" i="281"/>
  <c r="L8" i="281" s="1"/>
  <c r="E60" i="1" s="1"/>
  <c r="K3" i="281"/>
  <c r="K8" i="281" s="1"/>
  <c r="D60" i="1" s="1"/>
  <c r="N5" i="315"/>
  <c r="L5" i="315"/>
  <c r="E109" i="1" s="1"/>
  <c r="K5" i="315"/>
  <c r="D109" i="1" s="1"/>
  <c r="N8" i="314"/>
  <c r="L8" i="314"/>
  <c r="E28" i="1" s="1"/>
  <c r="K8" i="314"/>
  <c r="D28" i="1" s="1"/>
  <c r="L4" i="152"/>
  <c r="L13" i="152" s="1"/>
  <c r="E64" i="1" s="1"/>
  <c r="K4" i="152"/>
  <c r="K13" i="152" s="1"/>
  <c r="D64" i="1" s="1"/>
  <c r="K35" i="313"/>
  <c r="D33" i="1" s="1"/>
  <c r="L35" i="313"/>
  <c r="N35" i="313"/>
  <c r="L2" i="175"/>
  <c r="L7" i="175" s="1"/>
  <c r="K2" i="175"/>
  <c r="K7" i="175" s="1"/>
  <c r="D152" i="1" s="1"/>
  <c r="L4" i="312"/>
  <c r="L7" i="312" s="1"/>
  <c r="E177" i="1" s="1"/>
  <c r="K4" i="312"/>
  <c r="K7" i="312" s="1"/>
  <c r="D177" i="1" s="1"/>
  <c r="N7" i="312"/>
  <c r="L2" i="246"/>
  <c r="L5" i="246" s="1"/>
  <c r="K2" i="246"/>
  <c r="K5" i="246" s="1"/>
  <c r="D117" i="1" s="1"/>
  <c r="N5" i="311"/>
  <c r="L5" i="311"/>
  <c r="K5" i="311"/>
  <c r="D198" i="1" s="1"/>
  <c r="N10" i="310"/>
  <c r="L10" i="310"/>
  <c r="E25" i="1" s="1"/>
  <c r="K10" i="310"/>
  <c r="D25" i="1" s="1"/>
  <c r="N4" i="309"/>
  <c r="L4" i="309"/>
  <c r="K4" i="309"/>
  <c r="N10" i="308"/>
  <c r="L10" i="308"/>
  <c r="K10" i="308"/>
  <c r="D48" i="1" s="1"/>
  <c r="N6" i="307"/>
  <c r="L6" i="307"/>
  <c r="K6" i="307"/>
  <c r="D200" i="1" s="1"/>
  <c r="N7" i="306"/>
  <c r="L7" i="306"/>
  <c r="K7" i="306"/>
  <c r="D15" i="1" s="1"/>
  <c r="N4" i="305"/>
  <c r="K4" i="305"/>
  <c r="D113" i="1" s="1"/>
  <c r="L3" i="304"/>
  <c r="K3" i="304"/>
  <c r="K9" i="304" s="1"/>
  <c r="D55" i="1" s="1"/>
  <c r="N9" i="304"/>
  <c r="N13" i="303"/>
  <c r="L13" i="303"/>
  <c r="K13" i="303"/>
  <c r="D11" i="1" s="1"/>
  <c r="N4" i="302"/>
  <c r="L4" i="302"/>
  <c r="E120" i="1" s="1"/>
  <c r="K4" i="302"/>
  <c r="D120" i="1" s="1"/>
  <c r="N5" i="301"/>
  <c r="L5" i="301"/>
  <c r="E184" i="1" s="1"/>
  <c r="K5" i="301"/>
  <c r="D184" i="1" s="1"/>
  <c r="N4" i="300"/>
  <c r="L4" i="300"/>
  <c r="E207" i="1" s="1"/>
  <c r="K4" i="300"/>
  <c r="D207" i="1" s="1"/>
  <c r="N4" i="299"/>
  <c r="L4" i="299"/>
  <c r="E86" i="1" s="1"/>
  <c r="K4" i="299"/>
  <c r="D86" i="1" s="1"/>
  <c r="N6" i="298"/>
  <c r="L6" i="298"/>
  <c r="E89" i="1" s="1"/>
  <c r="K6" i="298"/>
  <c r="D89" i="1" s="1"/>
  <c r="N8" i="281"/>
  <c r="K9" i="243"/>
  <c r="D41" i="1" s="1"/>
  <c r="N8" i="260"/>
  <c r="N5" i="246"/>
  <c r="N9" i="243"/>
  <c r="L9" i="243"/>
  <c r="E41" i="1" s="1"/>
  <c r="N4" i="225"/>
  <c r="L4" i="225"/>
  <c r="E130" i="1" s="1"/>
  <c r="K4" i="225"/>
  <c r="D130" i="1" s="1"/>
  <c r="N5" i="184"/>
  <c r="L5" i="184"/>
  <c r="E157" i="1" s="1"/>
  <c r="K5" i="184"/>
  <c r="D157" i="1" s="1"/>
  <c r="N14" i="178"/>
  <c r="L14" i="178"/>
  <c r="E40" i="1" s="1"/>
  <c r="K14" i="178"/>
  <c r="D40" i="1" s="1"/>
  <c r="N7" i="175"/>
  <c r="N15" i="157"/>
  <c r="L15" i="157"/>
  <c r="E65" i="1" s="1"/>
  <c r="K15" i="157"/>
  <c r="D65" i="1" s="1"/>
  <c r="N29" i="156"/>
  <c r="L29" i="156"/>
  <c r="K29" i="156"/>
  <c r="D37" i="1" s="1"/>
  <c r="N8" i="153"/>
  <c r="L8" i="153"/>
  <c r="E58" i="1" s="1"/>
  <c r="K8" i="153"/>
  <c r="D58" i="1" s="1"/>
  <c r="N13" i="152"/>
  <c r="N13" i="148"/>
  <c r="L13" i="148"/>
  <c r="E23" i="1" s="1"/>
  <c r="K13" i="148"/>
  <c r="D23" i="1" s="1"/>
  <c r="N21" i="147"/>
  <c r="L21" i="147"/>
  <c r="E45" i="1" s="1"/>
  <c r="K21" i="147"/>
  <c r="D45" i="1" s="1"/>
  <c r="N16" i="146"/>
  <c r="L16" i="146"/>
  <c r="E19" i="1" s="1"/>
  <c r="K16" i="146"/>
  <c r="D19" i="1" s="1"/>
  <c r="F195" i="1" l="1"/>
  <c r="O4" i="387"/>
  <c r="F145" i="1"/>
  <c r="O4" i="384"/>
  <c r="F95" i="1"/>
  <c r="M4" i="309"/>
  <c r="O4" i="383"/>
  <c r="F166" i="1"/>
  <c r="O4" i="335"/>
  <c r="F193" i="1"/>
  <c r="O4" i="354"/>
  <c r="F96" i="1"/>
  <c r="M7" i="306"/>
  <c r="F15" i="1" s="1"/>
  <c r="O4" i="338"/>
  <c r="F119" i="1"/>
  <c r="O4" i="389"/>
  <c r="F122" i="1"/>
  <c r="M4" i="320"/>
  <c r="F107" i="1" s="1"/>
  <c r="O4" i="372"/>
  <c r="F156" i="1"/>
  <c r="O7" i="388"/>
  <c r="F8" i="1"/>
  <c r="O4" i="378"/>
  <c r="F135" i="1"/>
  <c r="O8" i="373"/>
  <c r="F14" i="1"/>
  <c r="O8" i="377"/>
  <c r="F13" i="1"/>
  <c r="O5" i="395"/>
  <c r="F170" i="1"/>
  <c r="O6" i="350"/>
  <c r="F179" i="1"/>
  <c r="O5" i="394"/>
  <c r="F167" i="1"/>
  <c r="M10" i="308"/>
  <c r="F48" i="1" s="1"/>
  <c r="E48" i="1"/>
  <c r="O5" i="346"/>
  <c r="F154" i="1"/>
  <c r="M13" i="303"/>
  <c r="F11" i="1" s="1"/>
  <c r="E11" i="1"/>
  <c r="O5" i="392"/>
  <c r="F183" i="1"/>
  <c r="O5" i="393"/>
  <c r="F94" i="1"/>
  <c r="O13" i="340"/>
  <c r="F59" i="1"/>
  <c r="M5" i="319"/>
  <c r="E186" i="1"/>
  <c r="O9" i="357"/>
  <c r="O18" i="343"/>
  <c r="F20" i="1"/>
  <c r="O8" i="356"/>
  <c r="O9" i="376"/>
  <c r="O5" i="336"/>
  <c r="F118" i="1"/>
  <c r="O8" i="375"/>
  <c r="O11" i="386"/>
  <c r="F7" i="1"/>
  <c r="O8" i="374"/>
  <c r="O10" i="360"/>
  <c r="O13" i="382"/>
  <c r="O6" i="371"/>
  <c r="F84" i="1"/>
  <c r="O8" i="365"/>
  <c r="O6" i="381"/>
  <c r="F202" i="1"/>
  <c r="O9" i="391"/>
  <c r="O7" i="370"/>
  <c r="F127" i="1"/>
  <c r="O7" i="369"/>
  <c r="F163" i="1"/>
  <c r="O7" i="368"/>
  <c r="F140" i="1"/>
  <c r="O5" i="363"/>
  <c r="F180" i="1"/>
  <c r="O6" i="361"/>
  <c r="F146" i="1"/>
  <c r="O5" i="367"/>
  <c r="F153" i="1"/>
  <c r="O11" i="353"/>
  <c r="O10" i="348"/>
  <c r="O8" i="342"/>
  <c r="O14" i="366"/>
  <c r="M6" i="316"/>
  <c r="F110" i="1" s="1"/>
  <c r="O9" i="351"/>
  <c r="O11" i="349"/>
  <c r="O7" i="347"/>
  <c r="F148" i="1"/>
  <c r="O11" i="345"/>
  <c r="F138" i="1"/>
  <c r="O12" i="339"/>
  <c r="O13" i="355"/>
  <c r="M35" i="313"/>
  <c r="F33" i="1" s="1"/>
  <c r="O13" i="352"/>
  <c r="O15" i="341"/>
  <c r="E15" i="1"/>
  <c r="M10" i="310"/>
  <c r="F25" i="1" s="1"/>
  <c r="M2" i="246"/>
  <c r="O2" i="246" s="1"/>
  <c r="E33" i="1"/>
  <c r="E110" i="1"/>
  <c r="M12" i="326"/>
  <c r="F61" i="1" s="1"/>
  <c r="M3" i="327"/>
  <c r="O3" i="327" s="1"/>
  <c r="M2" i="324"/>
  <c r="O2" i="324" s="1"/>
  <c r="M6" i="307"/>
  <c r="F200" i="1" s="1"/>
  <c r="M4" i="312"/>
  <c r="O4" i="312" s="1"/>
  <c r="M5" i="333"/>
  <c r="F173" i="1" s="1"/>
  <c r="M3" i="304"/>
  <c r="O3" i="304" s="1"/>
  <c r="M2" i="175"/>
  <c r="O2" i="175" s="1"/>
  <c r="M8" i="314"/>
  <c r="F28" i="1" s="1"/>
  <c r="M3" i="281"/>
  <c r="O3" i="281" s="1"/>
  <c r="E200" i="1"/>
  <c r="M5" i="311"/>
  <c r="O5" i="311" s="1"/>
  <c r="E107" i="1"/>
  <c r="L5" i="327"/>
  <c r="E144" i="1" s="1"/>
  <c r="O7" i="306"/>
  <c r="E173" i="1"/>
  <c r="D90" i="1"/>
  <c r="M14" i="332"/>
  <c r="F12" i="1" s="1"/>
  <c r="E90" i="1"/>
  <c r="E198" i="1"/>
  <c r="M12" i="334"/>
  <c r="F57" i="1" s="1"/>
  <c r="M9" i="331"/>
  <c r="F26" i="1" s="1"/>
  <c r="M5" i="330"/>
  <c r="M18" i="329"/>
  <c r="M4" i="328"/>
  <c r="M33" i="325"/>
  <c r="L4" i="324"/>
  <c r="M15" i="323"/>
  <c r="F47" i="1" s="1"/>
  <c r="M8" i="322"/>
  <c r="M8" i="321"/>
  <c r="F62" i="1" s="1"/>
  <c r="O4" i="320"/>
  <c r="M4" i="318"/>
  <c r="M7" i="317"/>
  <c r="M5" i="315"/>
  <c r="F109" i="1" s="1"/>
  <c r="O5" i="315"/>
  <c r="M4" i="152"/>
  <c r="O4" i="152" s="1"/>
  <c r="M13" i="152"/>
  <c r="F64" i="1" s="1"/>
  <c r="M7" i="312"/>
  <c r="O4" i="309"/>
  <c r="L4" i="305"/>
  <c r="L9" i="304"/>
  <c r="E55" i="1" s="1"/>
  <c r="M4" i="302"/>
  <c r="M6" i="298"/>
  <c r="F90" i="1" s="1"/>
  <c r="M4" i="299"/>
  <c r="M4" i="300"/>
  <c r="M5" i="301"/>
  <c r="K8" i="260"/>
  <c r="D6" i="1" s="1"/>
  <c r="M8" i="281"/>
  <c r="F60" i="1" s="1"/>
  <c r="L8" i="260"/>
  <c r="E6" i="1" s="1"/>
  <c r="M5" i="246"/>
  <c r="O5" i="246" s="1"/>
  <c r="M7" i="175"/>
  <c r="O7" i="175" s="1"/>
  <c r="O13" i="152"/>
  <c r="M9" i="243"/>
  <c r="F41" i="1" s="1"/>
  <c r="M16" i="146"/>
  <c r="M21" i="147"/>
  <c r="E117" i="1"/>
  <c r="M29" i="156"/>
  <c r="O29" i="156" s="1"/>
  <c r="E152" i="1"/>
  <c r="M15" i="157"/>
  <c r="M8" i="153"/>
  <c r="F58" i="1" s="1"/>
  <c r="M4" i="225"/>
  <c r="M5" i="184"/>
  <c r="F157" i="1" s="1"/>
  <c r="M14" i="178"/>
  <c r="F40" i="1" s="1"/>
  <c r="E37" i="1"/>
  <c r="M13" i="148"/>
  <c r="F23" i="1" s="1"/>
  <c r="O6" i="316" l="1"/>
  <c r="F198" i="1"/>
  <c r="O10" i="308"/>
  <c r="O13" i="303"/>
  <c r="O16" i="146"/>
  <c r="F19" i="1"/>
  <c r="O5" i="319"/>
  <c r="F186" i="1"/>
  <c r="O21" i="147"/>
  <c r="F45" i="1"/>
  <c r="O35" i="313"/>
  <c r="O5" i="333"/>
  <c r="O15" i="157"/>
  <c r="F65" i="1"/>
  <c r="O14" i="332"/>
  <c r="O7" i="317"/>
  <c r="F168" i="1"/>
  <c r="O9" i="331"/>
  <c r="O4" i="318"/>
  <c r="F206" i="1"/>
  <c r="O6" i="307"/>
  <c r="O8" i="321"/>
  <c r="O12" i="334"/>
  <c r="M4" i="324"/>
  <c r="E178" i="1"/>
  <c r="M9" i="304"/>
  <c r="F55" i="1" s="1"/>
  <c r="M5" i="327"/>
  <c r="O5" i="327" s="1"/>
  <c r="O8" i="322"/>
  <c r="F131" i="1"/>
  <c r="O4" i="328"/>
  <c r="F187" i="1"/>
  <c r="O15" i="323"/>
  <c r="O12" i="326"/>
  <c r="O18" i="329"/>
  <c r="F35" i="1"/>
  <c r="O10" i="310"/>
  <c r="M4" i="305"/>
  <c r="E113" i="1"/>
  <c r="O8" i="314"/>
  <c r="O4" i="302"/>
  <c r="F120" i="1"/>
  <c r="O5" i="330"/>
  <c r="F196" i="1"/>
  <c r="O33" i="325"/>
  <c r="F39" i="1"/>
  <c r="O7" i="312"/>
  <c r="F177" i="1"/>
  <c r="F117" i="1"/>
  <c r="O4" i="300"/>
  <c r="F207" i="1"/>
  <c r="O5" i="301"/>
  <c r="F184" i="1"/>
  <c r="F152" i="1"/>
  <c r="O4" i="299"/>
  <c r="F86" i="1"/>
  <c r="O6" i="298"/>
  <c r="F89" i="1"/>
  <c r="O8" i="281"/>
  <c r="M8" i="260"/>
  <c r="O8" i="260" s="1"/>
  <c r="F37" i="1"/>
  <c r="O9" i="243"/>
  <c r="O4" i="225"/>
  <c r="F130" i="1"/>
  <c r="O8" i="153"/>
  <c r="O5" i="184"/>
  <c r="O14" i="178"/>
  <c r="O13" i="148"/>
  <c r="F6" i="1" l="1"/>
  <c r="O4" i="324"/>
  <c r="F178" i="1"/>
  <c r="O4" i="305"/>
  <c r="F113" i="1"/>
  <c r="F144" i="1"/>
  <c r="O9" i="304"/>
</calcChain>
</file>

<file path=xl/sharedStrings.xml><?xml version="1.0" encoding="utf-8"?>
<sst xmlns="http://schemas.openxmlformats.org/spreadsheetml/2006/main" count="6067" uniqueCount="277">
  <si>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</si>
  <si>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</si>
  <si>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</si>
  <si>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</si>
  <si>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</si>
  <si>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</si>
  <si>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</si>
  <si>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</si>
  <si>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</si>
  <si>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</si>
  <si>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</si>
  <si>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</si>
  <si>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</si>
  <si>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</si>
  <si>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</si>
  <si>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</si>
  <si>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</si>
  <si>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</si>
  <si>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</si>
  <si>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</si>
  <si>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>Outlaw Lite</t>
  </si>
  <si>
    <t>Elberton, GA #2</t>
  </si>
  <si>
    <t>Elberton, GA</t>
  </si>
  <si>
    <t>Justin Fortson</t>
  </si>
  <si>
    <t>Jerry Thompson</t>
  </si>
  <si>
    <t>Dave Eisenschmied</t>
  </si>
  <si>
    <t>Outlaw Lt</t>
  </si>
  <si>
    <t>Joe Yanez</t>
  </si>
  <si>
    <t>Bert Farias</t>
  </si>
  <si>
    <t>San Angelo, TX</t>
  </si>
  <si>
    <t>David Strother</t>
  </si>
  <si>
    <t>Gary Hicks</t>
  </si>
  <si>
    <t>Belton, SC</t>
  </si>
  <si>
    <t>Boerne, TX</t>
  </si>
  <si>
    <t>Edinburg, TX</t>
  </si>
  <si>
    <t>Jeff Velazquez</t>
  </si>
  <si>
    <t>Claudia Escoto</t>
  </si>
  <si>
    <t>Jim Stewart</t>
  </si>
  <si>
    <t>Jackson, KY</t>
  </si>
  <si>
    <t>Frank Baird</t>
  </si>
  <si>
    <t>Emory Viands</t>
  </si>
  <si>
    <t>Jeff Mason</t>
  </si>
  <si>
    <t>Wilmore,KY</t>
  </si>
  <si>
    <t>Jon McGeorge</t>
  </si>
  <si>
    <t>HillTop</t>
  </si>
  <si>
    <t>Juan Iracheta</t>
  </si>
  <si>
    <t>Bella Farrias</t>
  </si>
  <si>
    <t>Edinburg TX</t>
  </si>
  <si>
    <t>Billy Hudson</t>
  </si>
  <si>
    <t>Bob Alderman</t>
  </si>
  <si>
    <t>Brian Vincent</t>
  </si>
  <si>
    <t>Bruce Badding</t>
  </si>
  <si>
    <t>Dean Irvin</t>
  </si>
  <si>
    <t>Laurel, MS</t>
  </si>
  <si>
    <t>David Joe</t>
  </si>
  <si>
    <t>David Renfroe</t>
  </si>
  <si>
    <t>Evelio McDonald</t>
  </si>
  <si>
    <t>Glen Bilyeu</t>
  </si>
  <si>
    <t>Glen Dawson</t>
  </si>
  <si>
    <t>Biloxi, MS</t>
  </si>
  <si>
    <t>Greg Smetanko</t>
  </si>
  <si>
    <t>Jack Hutchinson</t>
  </si>
  <si>
    <t>Jason Potter</t>
  </si>
  <si>
    <t>Jeff Taylor</t>
  </si>
  <si>
    <t>2/11//2023</t>
  </si>
  <si>
    <t>Jesse Zwiebel</t>
  </si>
  <si>
    <t>Jon Landsaw</t>
  </si>
  <si>
    <t>JON MCGEORGE</t>
  </si>
  <si>
    <t>Josh Crawford</t>
  </si>
  <si>
    <t>Dalton Naquin</t>
  </si>
  <si>
    <t>Dave Barney</t>
  </si>
  <si>
    <t>Luke Helton</t>
  </si>
  <si>
    <t>Matt Maley</t>
  </si>
  <si>
    <t>Phil Mallegni</t>
  </si>
  <si>
    <t>Ray Lydon</t>
  </si>
  <si>
    <t>Robert Benoit II</t>
  </si>
  <si>
    <t>Iowa, LA</t>
  </si>
  <si>
    <t>Robert Jackson</t>
  </si>
  <si>
    <t>Robert Rodriguez</t>
  </si>
  <si>
    <t>Roger Snider</t>
  </si>
  <si>
    <t>Ronald Borden</t>
  </si>
  <si>
    <t>Roycle Joe</t>
  </si>
  <si>
    <t>Royclen Joe</t>
  </si>
  <si>
    <t>Ryker Stewart</t>
  </si>
  <si>
    <t>Scott Jackson</t>
  </si>
  <si>
    <t>Stan Fitch</t>
  </si>
  <si>
    <t>Tony Greenway</t>
  </si>
  <si>
    <t>Troy Gibbens</t>
  </si>
  <si>
    <t>Vic Severino</t>
  </si>
  <si>
    <t>Walter Smith</t>
  </si>
  <si>
    <t>Will Fortson</t>
  </si>
  <si>
    <t>ABRA OUTLAW LITE RANKING 2023</t>
  </si>
  <si>
    <t>Alan Gatlin</t>
  </si>
  <si>
    <t>Dennis Cahill</t>
  </si>
  <si>
    <t>Ken Patton</t>
  </si>
  <si>
    <t>Benji Matoy</t>
  </si>
  <si>
    <t>Madisonville, TN</t>
  </si>
  <si>
    <t>Bill Poor</t>
  </si>
  <si>
    <t>Delphos, OH</t>
  </si>
  <si>
    <t>Bob Dunkin</t>
  </si>
  <si>
    <t>Dana Waxler</t>
  </si>
  <si>
    <t>Doug Adams</t>
  </si>
  <si>
    <t>Doug Depweg</t>
  </si>
  <si>
    <t>Drew Johnston</t>
  </si>
  <si>
    <t>Heather Johns</t>
  </si>
  <si>
    <t>Jack Baker</t>
  </si>
  <si>
    <t>Jay Fruth</t>
  </si>
  <si>
    <t>Johnathan Keller</t>
  </si>
  <si>
    <t>Julie Mekolites</t>
  </si>
  <si>
    <t>Mark Junkins</t>
  </si>
  <si>
    <t>Mark Lippi</t>
  </si>
  <si>
    <t>Matt Brown</t>
  </si>
  <si>
    <t>Rick Eddington</t>
  </si>
  <si>
    <t>Samantha Carlin</t>
  </si>
  <si>
    <t>Samatha Carlin</t>
  </si>
  <si>
    <t>Bill Meyer</t>
  </si>
  <si>
    <t>Celina, OH</t>
  </si>
  <si>
    <t>Dave Freeman</t>
  </si>
  <si>
    <t>Max Muhlenkamp</t>
  </si>
  <si>
    <t>Bob Duncan</t>
  </si>
  <si>
    <t>Somerset, KY</t>
  </si>
  <si>
    <t>Charlie Sinatra</t>
  </si>
  <si>
    <t>Ashtabula, OH</t>
  </si>
  <si>
    <t>Chuck Kinnaird</t>
  </si>
  <si>
    <t>Craig Bailey</t>
  </si>
  <si>
    <t>Brushy Mtn,  VA</t>
  </si>
  <si>
    <t>Dan Patchin</t>
  </si>
  <si>
    <t>David Barney</t>
  </si>
  <si>
    <t>Frank Sega</t>
  </si>
  <si>
    <t>Harold Cook</t>
  </si>
  <si>
    <t>John Hovan</t>
  </si>
  <si>
    <t>Judy Gallion</t>
  </si>
  <si>
    <t>Patrick Driscoll</t>
  </si>
  <si>
    <t>Rick Korpi</t>
  </si>
  <si>
    <t>Steve Washock Sr</t>
  </si>
  <si>
    <t>Steven Washock Sr</t>
  </si>
  <si>
    <t>Tony Washock</t>
  </si>
  <si>
    <t>Biloxi MS</t>
  </si>
  <si>
    <t>Brushy Mtn, VA</t>
  </si>
  <si>
    <t>Arch Morgan</t>
  </si>
  <si>
    <t>Rene Melendez</t>
  </si>
  <si>
    <t>Scott Spencer</t>
  </si>
  <si>
    <t>Bill Kushner</t>
  </si>
  <si>
    <t>Chuck Brooks</t>
  </si>
  <si>
    <t>Jake Radwanski</t>
  </si>
  <si>
    <t>Jim Peightal</t>
  </si>
  <si>
    <t>Joe Wells</t>
  </si>
  <si>
    <t>Windber, PA</t>
  </si>
  <si>
    <t>Mt. Sterling, KY</t>
  </si>
  <si>
    <t>Jim Riggs</t>
  </si>
  <si>
    <t>Michael Miller</t>
  </si>
  <si>
    <t>Jarrod Morgan</t>
  </si>
  <si>
    <t>Tom Muntzinger</t>
  </si>
  <si>
    <t>Ken Mix</t>
  </si>
  <si>
    <t>Robert Tyree</t>
  </si>
  <si>
    <t>Andrew Dibartolomeo</t>
  </si>
  <si>
    <t>Bob Huth</t>
  </si>
  <si>
    <t>Freddy Geiselbreth</t>
  </si>
  <si>
    <t>Marvin Batliner</t>
  </si>
  <si>
    <t>Wesley Scott</t>
  </si>
  <si>
    <t>Arthur Cole</t>
  </si>
  <si>
    <t>Bristol,VA</t>
  </si>
  <si>
    <t>Cody Dockery</t>
  </si>
  <si>
    <t>JARROD MORGAN</t>
  </si>
  <si>
    <t>JON LANDSAW</t>
  </si>
  <si>
    <t>Charles Dohring</t>
  </si>
  <si>
    <t>Dale Taft</t>
  </si>
  <si>
    <t>Dean Dixon</t>
  </si>
  <si>
    <t>Bella Farias</t>
  </si>
  <si>
    <t>Evan Stapleton</t>
  </si>
  <si>
    <t>Matthew Tignor</t>
  </si>
  <si>
    <t>Randy Brown</t>
  </si>
  <si>
    <t>Tom Woebkenberg</t>
  </si>
  <si>
    <t>John Joesph</t>
  </si>
  <si>
    <t>Carl Griffin</t>
  </si>
  <si>
    <t>Pitt Connelly</t>
  </si>
  <si>
    <t>David Jennings</t>
  </si>
  <si>
    <t>Mike Comas</t>
  </si>
  <si>
    <t>Roger Foshee</t>
  </si>
  <si>
    <t>David Durrant</t>
  </si>
  <si>
    <t>Joey Patton</t>
  </si>
  <si>
    <t>Chuck Miller</t>
  </si>
  <si>
    <t>Jason Rasnake</t>
  </si>
  <si>
    <t>John Johnson</t>
  </si>
  <si>
    <t>Matt McConnell</t>
  </si>
  <si>
    <t>Shawn Hudson</t>
  </si>
  <si>
    <t>Tom Grant</t>
  </si>
  <si>
    <t>Terry Knisley</t>
  </si>
  <si>
    <t>Archie Morgan</t>
  </si>
  <si>
    <t>Derrick Morgan</t>
  </si>
  <si>
    <t>James Freeman</t>
  </si>
  <si>
    <t>Kim Wilson</t>
  </si>
  <si>
    <t>Raymond Stewart</t>
  </si>
  <si>
    <t>Charles Maley</t>
  </si>
  <si>
    <t>Joe Maley</t>
  </si>
  <si>
    <t>Larry Watson</t>
  </si>
  <si>
    <t>Scorr Rauch</t>
  </si>
  <si>
    <t>Skip Ducan</t>
  </si>
  <si>
    <t>Scott Rauch</t>
  </si>
  <si>
    <t>John Mullins</t>
  </si>
  <si>
    <t>David Ellwood</t>
  </si>
  <si>
    <t>Melvin Ferguson</t>
  </si>
  <si>
    <t>Cindy Freeman</t>
  </si>
  <si>
    <t>Steve Pennington</t>
  </si>
  <si>
    <t>Steve  Pennington</t>
  </si>
  <si>
    <t>Charles Mullins</t>
  </si>
  <si>
    <t>David McGeorge</t>
  </si>
  <si>
    <t>Scott Haskins</t>
  </si>
  <si>
    <t>TJ Buckley</t>
  </si>
  <si>
    <t>Mike Burns</t>
  </si>
  <si>
    <t>Nathon Jones</t>
  </si>
  <si>
    <t>Rose Albright</t>
  </si>
  <si>
    <t>Terry Cannon</t>
  </si>
  <si>
    <t>Andrew DiBenedetto</t>
  </si>
  <si>
    <t>CW Parker</t>
  </si>
  <si>
    <t>Geoff Jecman</t>
  </si>
  <si>
    <t>Matt Dingle</t>
  </si>
  <si>
    <t>Ron Hradesky</t>
  </si>
  <si>
    <t>Bruce Copley</t>
  </si>
  <si>
    <t>Jim Haley</t>
  </si>
  <si>
    <t>Justin Lowe</t>
  </si>
  <si>
    <t>Mike Patrick</t>
  </si>
  <si>
    <t>BRUCE COPLEY</t>
  </si>
  <si>
    <t>JUSTIN LOWE</t>
  </si>
  <si>
    <t>MIKE PATRICK</t>
  </si>
  <si>
    <t>John Joseph</t>
  </si>
  <si>
    <t>Juli Mekolites</t>
  </si>
  <si>
    <t>Keith Hesseling</t>
  </si>
  <si>
    <t>Steve Reynolds</t>
  </si>
  <si>
    <t>Brad Muller</t>
  </si>
  <si>
    <t>Madilyn Wilson</t>
  </si>
  <si>
    <t>John Schulze</t>
  </si>
  <si>
    <t>Bristol, VA</t>
  </si>
  <si>
    <t>Don Tucker</t>
  </si>
  <si>
    <t>Larry McGill</t>
  </si>
  <si>
    <t>Nick Palmer</t>
  </si>
  <si>
    <t>Brett Cavins</t>
  </si>
  <si>
    <t>Sterling Martin</t>
  </si>
  <si>
    <t>Troy Gibbons</t>
  </si>
  <si>
    <t>Steven Washock Sr.</t>
  </si>
  <si>
    <t>Bill Dobson</t>
  </si>
  <si>
    <t>Paul Schray</t>
  </si>
  <si>
    <t>Charles Span</t>
  </si>
  <si>
    <t>Larry Mcgill</t>
  </si>
  <si>
    <t>Jacob Roberts</t>
  </si>
  <si>
    <t>Daniel Henry</t>
  </si>
  <si>
    <t>Glen Dickson</t>
  </si>
  <si>
    <t>Jim Stapleton</t>
  </si>
  <si>
    <t>John Stapleton</t>
  </si>
  <si>
    <t>Kirby Dahl</t>
  </si>
  <si>
    <t>Phillip Beekley</t>
  </si>
  <si>
    <t>Philip Beekley</t>
  </si>
  <si>
    <t>Mike Freeman</t>
  </si>
  <si>
    <t>Clay Cantrell</t>
  </si>
  <si>
    <t>Stan Hall</t>
  </si>
  <si>
    <t>Brandon Hayes</t>
  </si>
  <si>
    <t>Foster Arvin</t>
  </si>
  <si>
    <t>Jim Swaringin</t>
  </si>
  <si>
    <t>Rod Weiss</t>
  </si>
  <si>
    <t>Tommy Fort</t>
  </si>
  <si>
    <t>Brandon Dubois</t>
  </si>
  <si>
    <t>Chance Heath</t>
  </si>
  <si>
    <t>Neal McPaul</t>
  </si>
  <si>
    <t>Allen Wood</t>
  </si>
  <si>
    <t>Bill Smith</t>
  </si>
  <si>
    <t>Andy Slade</t>
  </si>
  <si>
    <t>Jamie Phipps</t>
  </si>
  <si>
    <t>JAMIE PHIPPS</t>
  </si>
  <si>
    <t>Carl Turner</t>
  </si>
  <si>
    <t>Jody Campbell</t>
  </si>
  <si>
    <t>John Herald</t>
  </si>
  <si>
    <t>Tony Kavtz</t>
  </si>
  <si>
    <t>CARL TURNER</t>
  </si>
  <si>
    <t>JODY CAMPBELL</t>
  </si>
  <si>
    <t>JOHN HERALD</t>
  </si>
  <si>
    <t>TONY KAVTZ</t>
  </si>
  <si>
    <t>National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</si>
</sst>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0" xfId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14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2" fontId="4" fillId="3" borderId="2" xfId="0" applyNumberFormat="1" applyFont="1" applyFill="1" applyBorder="1" applyAlignment="1" applyProtection="1">
      <alignment horizontal="center"/>
      <protection hidden="1"/>
    </xf>
    <xf numFmtId="1" fontId="4" fillId="3" borderId="2" xfId="0" applyNumberFormat="1" applyFont="1" applyFill="1" applyBorder="1" applyAlignment="1" applyProtection="1">
      <alignment horizontal="center"/>
      <protection hidden="1"/>
    </xf>
    <xf numFmtId="2" fontId="4" fillId="3" borderId="2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>
      <alignment horizontal="center" wrapText="1" shrinkToFit="1"/>
    </xf>
    <xf numFmtId="49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 wrapText="1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1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1" xfId="0" applyNumberFormat="1" applyFont="1" applyFill="1" applyBorder="1" applyAlignment="1" applyProtection="1">
      <alignment horizontal="center" wrapText="1"/>
      <protection hidden="1"/>
    </xf>
    <xf numFmtId="1" fontId="4" fillId="3" borderId="1" xfId="0" applyNumberFormat="1" applyFont="1" applyFill="1" applyBorder="1" applyAlignment="1" applyProtection="1">
      <alignment horizontal="center" wrapText="1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49" fontId="13" fillId="0" borderId="3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center" wrapText="1"/>
      <protection hidden="1"/>
    </xf>
    <xf numFmtId="0" fontId="13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1" fillId="0" borderId="0" xfId="0" applyFont="1"/>
    <xf numFmtId="0" fontId="9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14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wrapText="1"/>
      <protection hidden="1"/>
    </xf>
    <xf numFmtId="2" fontId="4" fillId="0" borderId="1" xfId="0" applyNumberFormat="1" applyFont="1" applyFill="1" applyBorder="1" applyAlignment="1" applyProtection="1">
      <alignment horizontal="center"/>
      <protection hidden="1"/>
    </xf>
    <xf numFmtId="1" fontId="4" fillId="0" borderId="1" xfId="0" applyNumberFormat="1" applyFont="1" applyFill="1" applyBorder="1" applyAlignment="1" applyProtection="1">
      <alignment horizontal="center"/>
      <protection hidden="1"/>
    </xf>
    <xf numFmtId="2" fontId="4" fillId="0" borderId="1" xfId="0" applyNumberFormat="1" applyFont="1" applyFill="1" applyBorder="1" applyAlignment="1" applyProtection="1">
      <alignment horizontal="center" wrapText="1"/>
      <protection hidden="1"/>
    </xf>
  </cellXfs>
  <cellStyles count="2">
    <cellStyle name="Hyperlink" xfId="1" builtinId="8"/>
    <cellStyle name="Normal" xfId="0" builtinId="0"/>
  </cellStyles>
  <dxfs count="324"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sharedStrings" Target="sharedString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worksheet" Target="worksheets/sheet192.xml"/><Relationship Id="rId206" Type="http://schemas.openxmlformats.org/officeDocument/2006/relationships/calcChain" Target="calcChain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20" Type="http://schemas.openxmlformats.org/officeDocument/2006/relationships/worksheet" Target="worksheets/sheet120.xml"/><Relationship Id="rId141" Type="http://schemas.openxmlformats.org/officeDocument/2006/relationships/worksheet" Target="worksheets/sheet141.xml"/><Relationship Id="rId7" Type="http://schemas.openxmlformats.org/officeDocument/2006/relationships/worksheet" Target="worksheets/sheet7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190" Type="http://schemas.openxmlformats.org/officeDocument/2006/relationships/worksheet" Target="worksheets/sheet190.xml"/><Relationship Id="rId20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97" Type="http://schemas.openxmlformats.org/officeDocument/2006/relationships/worksheet" Target="worksheets/sheet197.xml"/><Relationship Id="rId201" Type="http://schemas.openxmlformats.org/officeDocument/2006/relationships/worksheet" Target="worksheets/sheet201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202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50" Type="http://schemas.openxmlformats.org/officeDocument/2006/relationships/worksheet" Target="worksheets/sheet50.xml"/><Relationship Id="rId104" Type="http://schemas.openxmlformats.org/officeDocument/2006/relationships/worksheet" Target="worksheets/sheet104.xml"/><Relationship Id="rId125" Type="http://schemas.openxmlformats.org/officeDocument/2006/relationships/worksheet" Target="worksheets/sheet125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F207"/>
  <sheetViews>
    <sheetView tabSelected="1" zoomScaleNormal="100" workbookViewId="0"/>
  </sheetViews>
  <sheetFormatPr defaultRowHeight="15" x14ac:dyDescent="0.25"/>
  <cols>
    <col min="1" max="1" width="9.140625" style="23"/>
    <col min="2" max="2" width="16.5703125" style="23" customWidth="1"/>
    <col min="3" max="3" width="22.7109375" style="9" customWidth="1"/>
    <col min="4" max="4" width="15.7109375" style="23" bestFit="1" customWidth="1"/>
    <col min="5" max="5" width="16.140625" style="23" bestFit="1" customWidth="1"/>
    <col min="6" max="6" width="27.5703125" style="27" customWidth="1"/>
  </cols>
  <sheetData>
    <row r="1" spans="1:6" x14ac:dyDescent="0.25">
      <c r="A1" s="32"/>
      <c r="B1" s="32"/>
      <c r="C1" s="10"/>
      <c r="D1" s="32"/>
      <c r="E1" s="32"/>
      <c r="F1" s="34"/>
    </row>
    <row r="2" spans="1:6" ht="28.5" x14ac:dyDescent="0.45">
      <c r="A2" s="90" t="s">
        <v>91</v>
      </c>
      <c r="B2" s="91"/>
      <c r="C2" s="91"/>
      <c r="D2" s="91"/>
      <c r="E2" s="91"/>
      <c r="F2" s="91"/>
    </row>
    <row r="3" spans="1:6" ht="18.75" x14ac:dyDescent="0.3">
      <c r="A3" s="92" t="s">
        <v>276</v>
      </c>
      <c r="B3" s="93"/>
      <c r="C3" s="93"/>
      <c r="D3" s="93"/>
      <c r="E3" s="93"/>
      <c r="F3" s="93"/>
    </row>
    <row r="4" spans="1:6" x14ac:dyDescent="0.25">
      <c r="A4" s="32"/>
      <c r="B4" s="32"/>
      <c r="C4" s="10"/>
      <c r="D4" s="32"/>
      <c r="E4" s="32"/>
      <c r="F4" s="34"/>
    </row>
    <row r="5" spans="1:6" x14ac:dyDescent="0.25">
      <c r="A5" s="33" t="s">
        <v>0</v>
      </c>
      <c r="B5" s="33" t="s">
        <v>1</v>
      </c>
      <c r="C5" s="33" t="s">
        <v>2</v>
      </c>
      <c r="D5" s="33" t="s">
        <v>18</v>
      </c>
      <c r="E5" s="33" t="s">
        <v>16</v>
      </c>
      <c r="F5" s="35" t="s">
        <v>17</v>
      </c>
    </row>
    <row r="6" spans="1:6" x14ac:dyDescent="0.25">
      <c r="A6" s="33">
        <v>1</v>
      </c>
      <c r="B6" s="33" t="s">
        <v>20</v>
      </c>
      <c r="C6" s="29" t="s">
        <v>43</v>
      </c>
      <c r="D6" s="36">
        <f>SUM('Jon McGeorge'!K8)</f>
        <v>22</v>
      </c>
      <c r="E6" s="36">
        <f>SUM('Jon McGeorge'!L8)</f>
        <v>4344</v>
      </c>
      <c r="F6" s="35">
        <f>SUM('Jon McGeorge'!M8)</f>
        <v>197.45454545454547</v>
      </c>
    </row>
    <row r="7" spans="1:6" x14ac:dyDescent="0.25">
      <c r="A7" s="33">
        <v>2</v>
      </c>
      <c r="B7" s="33" t="s">
        <v>20</v>
      </c>
      <c r="C7" s="29" t="s">
        <v>156</v>
      </c>
      <c r="D7" s="25">
        <f>SUM('Bob Huth'!K11)</f>
        <v>38</v>
      </c>
      <c r="E7" s="25">
        <f>SUM('Bob Huth'!L11)</f>
        <v>7446.0040000000008</v>
      </c>
      <c r="F7" s="27">
        <f>SUM('Bob Huth'!M11)</f>
        <v>195.94747368421054</v>
      </c>
    </row>
    <row r="8" spans="1:6" x14ac:dyDescent="0.25">
      <c r="A8" s="33">
        <v>3</v>
      </c>
      <c r="B8" s="33" t="s">
        <v>20</v>
      </c>
      <c r="C8" s="29" t="s">
        <v>158</v>
      </c>
      <c r="D8" s="25">
        <f>SUM('Marvin Batliner'!K7)</f>
        <v>20</v>
      </c>
      <c r="E8" s="25">
        <f>SUM('Marvin Batliner'!L7)</f>
        <v>3911.0010000000002</v>
      </c>
      <c r="F8" s="27">
        <f>SUM('Marvin Batliner'!M7)</f>
        <v>195.55005</v>
      </c>
    </row>
    <row r="9" spans="1:6" x14ac:dyDescent="0.25">
      <c r="A9" s="33">
        <v>4</v>
      </c>
      <c r="B9" s="33" t="s">
        <v>20</v>
      </c>
      <c r="C9" s="29" t="s">
        <v>206</v>
      </c>
      <c r="D9" s="25">
        <f>SUM('David McGeorge'!K17)</f>
        <v>64</v>
      </c>
      <c r="E9" s="25">
        <f>SUM('David McGeorge'!L17)</f>
        <v>12506.001</v>
      </c>
      <c r="F9" s="27">
        <f>SUM('David McGeorge'!M17)</f>
        <v>195.406265625</v>
      </c>
    </row>
    <row r="10" spans="1:6" x14ac:dyDescent="0.25">
      <c r="A10" s="33">
        <v>5</v>
      </c>
      <c r="B10" s="33" t="s">
        <v>20</v>
      </c>
      <c r="C10" s="29" t="s">
        <v>234</v>
      </c>
      <c r="D10" s="25">
        <f>SUM('Larry McGill'!K7)</f>
        <v>20</v>
      </c>
      <c r="E10" s="25">
        <f>SUM('Larry McGill'!L7)</f>
        <v>3903.01</v>
      </c>
      <c r="F10" s="27">
        <f>SUM('Larry McGill'!M7)</f>
        <v>195.15050000000002</v>
      </c>
    </row>
    <row r="11" spans="1:6" x14ac:dyDescent="0.25">
      <c r="A11" s="33">
        <v>6</v>
      </c>
      <c r="B11" s="23" t="s">
        <v>20</v>
      </c>
      <c r="C11" s="29" t="s">
        <v>52</v>
      </c>
      <c r="D11" s="25">
        <f>SUM('Dean Irvin'!K13)</f>
        <v>46</v>
      </c>
      <c r="E11" s="25">
        <f>SUM('Dean Irvin'!L13)</f>
        <v>8948.1310000000012</v>
      </c>
      <c r="F11" s="27">
        <f>SUM('Dean Irvin'!M13)</f>
        <v>194.52458695652177</v>
      </c>
    </row>
    <row r="12" spans="1:6" x14ac:dyDescent="0.25">
      <c r="A12" s="33">
        <v>7</v>
      </c>
      <c r="B12" s="23" t="s">
        <v>20</v>
      </c>
      <c r="C12" s="29" t="s">
        <v>87</v>
      </c>
      <c r="D12" s="25">
        <f>SUM('Troy Gibbens'!K14)</f>
        <v>44</v>
      </c>
      <c r="E12" s="25">
        <f>SUM('Troy Gibbens'!L14)</f>
        <v>8555.02</v>
      </c>
      <c r="F12" s="27">
        <f>SUM('Troy Gibbens'!M14)</f>
        <v>194.43227272727273</v>
      </c>
    </row>
    <row r="13" spans="1:6" x14ac:dyDescent="0.25">
      <c r="A13" s="33">
        <v>8</v>
      </c>
      <c r="B13" s="23" t="s">
        <v>20</v>
      </c>
      <c r="C13" s="29" t="s">
        <v>145</v>
      </c>
      <c r="D13" s="25">
        <f>SUM('Jim Peightal'!K8)</f>
        <v>24</v>
      </c>
      <c r="E13" s="25">
        <f>SUM('Jim Peightal'!L8)</f>
        <v>4660</v>
      </c>
      <c r="F13" s="27">
        <f>SUM('Jim Peightal'!M8)</f>
        <v>194.16666666666666</v>
      </c>
    </row>
    <row r="14" spans="1:6" x14ac:dyDescent="0.25">
      <c r="A14" s="33">
        <v>9</v>
      </c>
      <c r="B14" s="33" t="s">
        <v>20</v>
      </c>
      <c r="C14" s="29" t="s">
        <v>141</v>
      </c>
      <c r="D14" s="25">
        <f>SUM('Scott Spencer'!K8)</f>
        <v>22</v>
      </c>
      <c r="E14" s="25">
        <f>SUM('Scott Spencer'!L8)</f>
        <v>4268</v>
      </c>
      <c r="F14" s="27">
        <f>SUM('Scott Spencer'!M8)</f>
        <v>194</v>
      </c>
    </row>
    <row r="15" spans="1:6" x14ac:dyDescent="0.25">
      <c r="A15" s="33">
        <v>10</v>
      </c>
      <c r="B15" s="33" t="s">
        <v>20</v>
      </c>
      <c r="C15" s="29" t="s">
        <v>56</v>
      </c>
      <c r="D15" s="25">
        <f>SUM('Evelio McDonald'!K7)</f>
        <v>20</v>
      </c>
      <c r="E15" s="25">
        <f>SUM('Evelio McDonald'!L7)</f>
        <v>3878.0010000000002</v>
      </c>
      <c r="F15" s="27">
        <f>SUM('Evelio McDonald'!M7)</f>
        <v>193.90005000000002</v>
      </c>
    </row>
    <row r="16" spans="1:6" x14ac:dyDescent="0.25">
      <c r="A16" s="33">
        <v>11</v>
      </c>
      <c r="B16" s="33" t="s">
        <v>20</v>
      </c>
      <c r="C16" s="29" t="s">
        <v>185</v>
      </c>
      <c r="D16" s="25">
        <f>SUM('Shawn Hudson'!K8)</f>
        <v>26</v>
      </c>
      <c r="E16" s="25">
        <f>SUM('Shawn Hudson'!L8)</f>
        <v>5020.0010000000002</v>
      </c>
      <c r="F16" s="27">
        <f>SUM('Shawn Hudson'!M8)</f>
        <v>193.07696153846155</v>
      </c>
    </row>
    <row r="17" spans="1:6" x14ac:dyDescent="0.25">
      <c r="A17" s="33">
        <v>12</v>
      </c>
      <c r="B17" s="33" t="s">
        <v>20</v>
      </c>
      <c r="C17" s="29" t="s">
        <v>144</v>
      </c>
      <c r="D17" s="25">
        <f>SUM('Jake Radwanski'!K9)</f>
        <v>30</v>
      </c>
      <c r="E17" s="25">
        <f>SUM('Jake Radwanski'!L9)</f>
        <v>5789.01</v>
      </c>
      <c r="F17" s="27">
        <f>SUM('Jake Radwanski'!M9)</f>
        <v>192.96700000000001</v>
      </c>
    </row>
    <row r="18" spans="1:6" x14ac:dyDescent="0.25">
      <c r="A18" s="33">
        <v>13</v>
      </c>
      <c r="B18" s="33" t="s">
        <v>20</v>
      </c>
      <c r="C18" s="29" t="s">
        <v>97</v>
      </c>
      <c r="D18" s="25">
        <f>SUM('Bill Poor'!K12)</f>
        <v>44</v>
      </c>
      <c r="E18" s="25">
        <f>SUM('Bill Poor'!L12)</f>
        <v>8490.0041000000001</v>
      </c>
      <c r="F18" s="27">
        <f>SUM('Bill Poor'!M12)</f>
        <v>192.95463863636363</v>
      </c>
    </row>
    <row r="19" spans="1:6" x14ac:dyDescent="0.25">
      <c r="A19" s="33">
        <v>14</v>
      </c>
      <c r="B19" s="33" t="s">
        <v>20</v>
      </c>
      <c r="C19" s="31" t="s">
        <v>23</v>
      </c>
      <c r="D19" s="36">
        <f>SUM('Justin Fortson'!K16)</f>
        <v>54</v>
      </c>
      <c r="E19" s="36">
        <f>SUM('Justin Fortson'!L16)</f>
        <v>10416.001</v>
      </c>
      <c r="F19" s="35">
        <f>SUM('Justin Fortson'!M16)</f>
        <v>192.8889074074074</v>
      </c>
    </row>
    <row r="20" spans="1:6" x14ac:dyDescent="0.25">
      <c r="A20" s="33">
        <v>15</v>
      </c>
      <c r="B20" s="33" t="s">
        <v>20</v>
      </c>
      <c r="C20" s="29" t="s">
        <v>102</v>
      </c>
      <c r="D20" s="25">
        <f>SUM('Doug Depweg'!K18)</f>
        <v>68</v>
      </c>
      <c r="E20" s="25">
        <f>SUM('Doug Depweg'!L18)</f>
        <v>13091.002100000002</v>
      </c>
      <c r="F20" s="27">
        <f>SUM('Doug Depweg'!M18)</f>
        <v>192.5147367647059</v>
      </c>
    </row>
    <row r="21" spans="1:6" x14ac:dyDescent="0.25">
      <c r="A21" s="33">
        <v>16</v>
      </c>
      <c r="B21" s="33" t="s">
        <v>20</v>
      </c>
      <c r="C21" s="29" t="s">
        <v>190</v>
      </c>
      <c r="D21" s="25">
        <f>SUM('James Freeman'!K8)</f>
        <v>22</v>
      </c>
      <c r="E21" s="25">
        <f>SUM('James Freeman'!L8)</f>
        <v>4223.03</v>
      </c>
      <c r="F21" s="27">
        <f>SUM('James Freeman'!M8)</f>
        <v>191.95590909090907</v>
      </c>
    </row>
    <row r="22" spans="1:6" x14ac:dyDescent="0.25">
      <c r="A22" s="33">
        <v>17</v>
      </c>
      <c r="B22" s="23" t="s">
        <v>20</v>
      </c>
      <c r="C22" s="29" t="s">
        <v>131</v>
      </c>
      <c r="D22" s="25">
        <f>SUM('Judy Gallion'!K14)</f>
        <v>50</v>
      </c>
      <c r="E22" s="25">
        <f>SUM('Judy Gallion'!L14)</f>
        <v>9581.0020000000004</v>
      </c>
      <c r="F22" s="27">
        <f>SUM('Judy Gallion'!M14)</f>
        <v>191.62004000000002</v>
      </c>
    </row>
    <row r="23" spans="1:6" x14ac:dyDescent="0.25">
      <c r="A23" s="33">
        <v>18</v>
      </c>
      <c r="B23" s="33" t="s">
        <v>20</v>
      </c>
      <c r="C23" s="75" t="s">
        <v>25</v>
      </c>
      <c r="D23" s="36">
        <f>SUM('Dave Eisenschmied'!K13)</f>
        <v>48</v>
      </c>
      <c r="E23" s="36">
        <f>SUM('Dave Eisenschmied'!L13)</f>
        <v>9155.0020000000004</v>
      </c>
      <c r="F23" s="35">
        <f>SUM('Dave Eisenschmied'!M13)</f>
        <v>190.72920833333333</v>
      </c>
    </row>
    <row r="24" spans="1:6" x14ac:dyDescent="0.25">
      <c r="A24" s="33">
        <v>19</v>
      </c>
      <c r="B24" s="33" t="s">
        <v>20</v>
      </c>
      <c r="C24" s="29" t="s">
        <v>111</v>
      </c>
      <c r="D24" s="25">
        <f>SUM('Matt Brown'!K13)</f>
        <v>46</v>
      </c>
      <c r="E24" s="25">
        <f>SUM('Matt Brown'!L13)</f>
        <v>8768.0031000000017</v>
      </c>
      <c r="F24" s="27">
        <f>SUM('Matt Brown'!M13)</f>
        <v>190.60876304347829</v>
      </c>
    </row>
    <row r="25" spans="1:6" x14ac:dyDescent="0.25">
      <c r="A25" s="33">
        <v>20</v>
      </c>
      <c r="B25" s="33" t="s">
        <v>20</v>
      </c>
      <c r="C25" s="29" t="s">
        <v>61</v>
      </c>
      <c r="D25" s="25">
        <f>SUM('Jack Hutchinson'!K10)</f>
        <v>28</v>
      </c>
      <c r="E25" s="25">
        <f>SUM('Jack Hutchinson'!L10)</f>
        <v>5335.02</v>
      </c>
      <c r="F25" s="27">
        <f>SUM('Jack Hutchinson'!M10)</f>
        <v>190.53642857142859</v>
      </c>
    </row>
    <row r="26" spans="1:6" x14ac:dyDescent="0.25">
      <c r="A26" s="33">
        <v>21</v>
      </c>
      <c r="B26" s="33" t="s">
        <v>20</v>
      </c>
      <c r="C26" s="29" t="s">
        <v>86</v>
      </c>
      <c r="D26" s="25">
        <f>SUM('Tony Greenway'!K9)</f>
        <v>27</v>
      </c>
      <c r="E26" s="25">
        <f>SUM('Tony Greenway'!L9)</f>
        <v>5144.0010000000002</v>
      </c>
      <c r="F26" s="27">
        <f>SUM('Tony Greenway'!M9)</f>
        <v>190.51855555555557</v>
      </c>
    </row>
    <row r="27" spans="1:6" x14ac:dyDescent="0.25">
      <c r="A27" s="33">
        <v>22</v>
      </c>
      <c r="B27" s="33" t="s">
        <v>20</v>
      </c>
      <c r="C27" s="29" t="s">
        <v>142</v>
      </c>
      <c r="D27" s="25">
        <f>SUM('Bill Kushner'!K8)</f>
        <v>24</v>
      </c>
      <c r="E27" s="25">
        <f>SUM('Bill Kushner'!L8)</f>
        <v>4572.01</v>
      </c>
      <c r="F27" s="27">
        <f>SUM('Bill Kushner'!M8)</f>
        <v>190.50041666666667</v>
      </c>
    </row>
    <row r="28" spans="1:6" x14ac:dyDescent="0.25">
      <c r="A28" s="33">
        <v>23</v>
      </c>
      <c r="B28" s="33" t="s">
        <v>20</v>
      </c>
      <c r="C28" s="29" t="s">
        <v>66</v>
      </c>
      <c r="D28" s="25">
        <f>SUM('Jon Landsaw'!K8)</f>
        <v>20</v>
      </c>
      <c r="E28" s="25">
        <f>SUM('Jon Landsaw'!L8)</f>
        <v>3808</v>
      </c>
      <c r="F28" s="27">
        <f>SUM('Jon Landsaw'!M8)</f>
        <v>190.4</v>
      </c>
    </row>
    <row r="29" spans="1:6" x14ac:dyDescent="0.25">
      <c r="A29" s="33">
        <v>24</v>
      </c>
      <c r="B29" s="33" t="s">
        <v>20</v>
      </c>
      <c r="C29" s="29" t="s">
        <v>112</v>
      </c>
      <c r="D29" s="25">
        <f>SUM('Rick Eddington'!K11)</f>
        <v>32</v>
      </c>
      <c r="E29" s="25">
        <f>SUM('Rick Eddington'!L11)</f>
        <v>6084</v>
      </c>
      <c r="F29" s="27">
        <f>SUM('Rick Eddington'!M11)</f>
        <v>190.125</v>
      </c>
    </row>
    <row r="30" spans="1:6" x14ac:dyDescent="0.25">
      <c r="A30" s="33">
        <v>25</v>
      </c>
      <c r="B30" s="33" t="s">
        <v>20</v>
      </c>
      <c r="C30" s="29" t="s">
        <v>118</v>
      </c>
      <c r="D30" s="25">
        <f>SUM('Max Muhlenkamp'!K9)</f>
        <v>26</v>
      </c>
      <c r="E30" s="25">
        <f>SUM('Max Muhlenkamp'!L9)</f>
        <v>4935</v>
      </c>
      <c r="F30" s="27">
        <f>SUM('Max Muhlenkamp'!M9)</f>
        <v>189.80769230769232</v>
      </c>
    </row>
    <row r="31" spans="1:6" x14ac:dyDescent="0.25">
      <c r="A31" s="33">
        <v>26</v>
      </c>
      <c r="B31" s="33" t="s">
        <v>20</v>
      </c>
      <c r="C31" s="29" t="s">
        <v>199</v>
      </c>
      <c r="D31" s="25">
        <f>SUM('John Mullins'!K17)</f>
        <v>58</v>
      </c>
      <c r="E31" s="25">
        <f>SUM('John Mullins'!L17)</f>
        <v>10996.002</v>
      </c>
      <c r="F31" s="27">
        <f>SUM('John Mullins'!M17)</f>
        <v>189.58624137931037</v>
      </c>
    </row>
    <row r="32" spans="1:6" x14ac:dyDescent="0.25">
      <c r="A32" s="33">
        <v>27</v>
      </c>
      <c r="B32" s="33" t="s">
        <v>20</v>
      </c>
      <c r="C32" s="29" t="s">
        <v>115</v>
      </c>
      <c r="D32" s="25">
        <f>SUM('Bill Meyer'!K13)</f>
        <v>44</v>
      </c>
      <c r="E32" s="25">
        <f>SUM('Bill Meyer'!L13)</f>
        <v>8338.0041000000001</v>
      </c>
      <c r="F32" s="27">
        <f>SUM('Bill Meyer'!M13)</f>
        <v>189.50009318181819</v>
      </c>
    </row>
    <row r="33" spans="1:6" x14ac:dyDescent="0.25">
      <c r="A33" s="33">
        <v>28</v>
      </c>
      <c r="B33" s="33" t="s">
        <v>20</v>
      </c>
      <c r="C33" s="29" t="s">
        <v>65</v>
      </c>
      <c r="D33" s="25">
        <f>SUM('Jesse Zwiebel'!K35)</f>
        <v>138</v>
      </c>
      <c r="E33" s="25">
        <f>SUM('Jesse Zwiebel'!L35)</f>
        <v>26125.010000000002</v>
      </c>
      <c r="F33" s="27">
        <f>SUM('Jesse Zwiebel'!M35)</f>
        <v>189.31166666666667</v>
      </c>
    </row>
    <row r="34" spans="1:6" x14ac:dyDescent="0.25">
      <c r="A34" s="33">
        <v>29</v>
      </c>
      <c r="B34" s="33" t="s">
        <v>20</v>
      </c>
      <c r="C34" s="29" t="s">
        <v>162</v>
      </c>
      <c r="D34" s="25">
        <f>SUM('Cody Dockery'!K9)</f>
        <v>25</v>
      </c>
      <c r="E34" s="25">
        <f>SUM('Cody Dockery'!L9)</f>
        <v>4730.0010000000002</v>
      </c>
      <c r="F34" s="27">
        <f>SUM('Cody Dockery'!M9)</f>
        <v>189.20004</v>
      </c>
    </row>
    <row r="35" spans="1:6" x14ac:dyDescent="0.25">
      <c r="A35" s="33">
        <v>30</v>
      </c>
      <c r="B35" s="33" t="s">
        <v>20</v>
      </c>
      <c r="C35" s="29" t="s">
        <v>84</v>
      </c>
      <c r="D35" s="25">
        <f>SUM('Scott Jackson'!K18)</f>
        <v>62</v>
      </c>
      <c r="E35" s="25">
        <f>SUM('Scott Jackson'!L18)</f>
        <v>11688.001</v>
      </c>
      <c r="F35" s="27">
        <f>SUM('Scott Jackson'!M18)</f>
        <v>188.51614516129032</v>
      </c>
    </row>
    <row r="36" spans="1:6" x14ac:dyDescent="0.25">
      <c r="A36" s="33">
        <v>31</v>
      </c>
      <c r="B36" s="33" t="s">
        <v>20</v>
      </c>
      <c r="C36" s="29" t="s">
        <v>175</v>
      </c>
      <c r="D36" s="25">
        <f>SUM('Pitt Connelly'!K8)</f>
        <v>22</v>
      </c>
      <c r="E36" s="25">
        <f>SUM('Pitt Connelly'!L8)</f>
        <v>4141.0010000000002</v>
      </c>
      <c r="F36" s="27">
        <f>SUM('Pitt Connelly'!M8)</f>
        <v>188.22731818181819</v>
      </c>
    </row>
    <row r="37" spans="1:6" x14ac:dyDescent="0.25">
      <c r="A37" s="33">
        <v>32</v>
      </c>
      <c r="B37" s="33" t="s">
        <v>20</v>
      </c>
      <c r="C37" s="30" t="s">
        <v>30</v>
      </c>
      <c r="D37" s="36">
        <f>SUM('David Strother'!K29)</f>
        <v>110</v>
      </c>
      <c r="E37" s="36">
        <f>SUM('David Strother'!L29)</f>
        <v>20697.011000000002</v>
      </c>
      <c r="F37" s="35">
        <f>SUM('David Strother'!M29)</f>
        <v>188.15464545454549</v>
      </c>
    </row>
    <row r="38" spans="1:6" s="26" customFormat="1" x14ac:dyDescent="0.25">
      <c r="A38" s="33">
        <v>33</v>
      </c>
      <c r="B38" s="23" t="s">
        <v>20</v>
      </c>
      <c r="C38" s="29" t="s">
        <v>192</v>
      </c>
      <c r="D38" s="25">
        <f>SUM('Raymond Stewart'!K9)</f>
        <v>24</v>
      </c>
      <c r="E38" s="25">
        <f>SUM('Raymond Stewart'!L9)</f>
        <v>4511</v>
      </c>
      <c r="F38" s="27">
        <f>SUM('Raymond Stewart'!M9)</f>
        <v>187.95833333333334</v>
      </c>
    </row>
    <row r="39" spans="1:6" s="26" customFormat="1" x14ac:dyDescent="0.25">
      <c r="A39" s="33">
        <v>34</v>
      </c>
      <c r="B39" s="23" t="s">
        <v>20</v>
      </c>
      <c r="C39" s="29" t="s">
        <v>79</v>
      </c>
      <c r="D39" s="25">
        <f>SUM('Roger Snider'!K33)</f>
        <v>132</v>
      </c>
      <c r="E39" s="25">
        <f>SUM('Roger Snider'!L33)</f>
        <v>24790.003000000001</v>
      </c>
      <c r="F39" s="27">
        <f>SUM('Roger Snider'!M33)</f>
        <v>187.80305303030303</v>
      </c>
    </row>
    <row r="40" spans="1:6" s="26" customFormat="1" x14ac:dyDescent="0.25">
      <c r="A40" s="33">
        <v>35</v>
      </c>
      <c r="B40" s="23" t="s">
        <v>20</v>
      </c>
      <c r="C40" s="75" t="s">
        <v>36</v>
      </c>
      <c r="D40" s="36">
        <f>SUM('Claudia Escoto'!K14)</f>
        <v>44</v>
      </c>
      <c r="E40" s="36">
        <f>SUM('Claudia Escoto'!L14)</f>
        <v>8257.0010000000002</v>
      </c>
      <c r="F40" s="35">
        <f>SUM('Claudia Escoto'!M14)</f>
        <v>187.65911363636363</v>
      </c>
    </row>
    <row r="41" spans="1:6" s="26" customFormat="1" x14ac:dyDescent="0.25">
      <c r="A41" s="33">
        <v>36</v>
      </c>
      <c r="B41" s="23" t="s">
        <v>20</v>
      </c>
      <c r="C41" s="30" t="s">
        <v>40</v>
      </c>
      <c r="D41" s="36">
        <f>SUM('Emory Viands'!K9)</f>
        <v>26</v>
      </c>
      <c r="E41" s="36">
        <f>SUM('Emory Viands'!L9)</f>
        <v>4877.0010000000002</v>
      </c>
      <c r="F41" s="35">
        <f>SUM('Emory Viands'!M9)</f>
        <v>187.57696153846155</v>
      </c>
    </row>
    <row r="42" spans="1:6" s="26" customFormat="1" x14ac:dyDescent="0.25">
      <c r="A42" s="33">
        <v>37</v>
      </c>
      <c r="B42" s="23" t="s">
        <v>20</v>
      </c>
      <c r="C42" s="29" t="s">
        <v>117</v>
      </c>
      <c r="D42" s="25">
        <f>SUM('Dave Freeman'!K8)</f>
        <v>22</v>
      </c>
      <c r="E42" s="25">
        <f>SUM('Dave Freeman'!L8)</f>
        <v>4123</v>
      </c>
      <c r="F42" s="27">
        <f>SUM('Dave Freeman'!M8)</f>
        <v>187.40909090909091</v>
      </c>
    </row>
    <row r="43" spans="1:6" s="26" customFormat="1" x14ac:dyDescent="0.25">
      <c r="A43" s="33">
        <v>38</v>
      </c>
      <c r="B43" s="23" t="s">
        <v>20</v>
      </c>
      <c r="C43" s="29" t="s">
        <v>110</v>
      </c>
      <c r="D43" s="25">
        <f>SUM('Mark Lippi'!K9)</f>
        <v>28</v>
      </c>
      <c r="E43" s="25">
        <f>SUM('Mark Lippi'!L9)</f>
        <v>5236</v>
      </c>
      <c r="F43" s="27">
        <f>SUM('Mark Lippi'!M9)</f>
        <v>187</v>
      </c>
    </row>
    <row r="44" spans="1:6" s="26" customFormat="1" x14ac:dyDescent="0.25">
      <c r="A44" s="33">
        <v>39</v>
      </c>
      <c r="B44" s="23" t="s">
        <v>20</v>
      </c>
      <c r="C44" s="29" t="s">
        <v>107</v>
      </c>
      <c r="D44" s="25">
        <f>SUM('Johnathan Keller'!K10)</f>
        <v>30</v>
      </c>
      <c r="E44" s="25">
        <f>SUM('Johnathan Keller'!L10)</f>
        <v>5607.0010000000002</v>
      </c>
      <c r="F44" s="27">
        <f>SUM('Johnathan Keller'!M10)</f>
        <v>186.90003333333334</v>
      </c>
    </row>
    <row r="45" spans="1:6" x14ac:dyDescent="0.25">
      <c r="A45" s="33">
        <v>40</v>
      </c>
      <c r="B45" s="23" t="s">
        <v>20</v>
      </c>
      <c r="C45" s="31" t="s">
        <v>24</v>
      </c>
      <c r="D45" s="36">
        <f>SUM('Jerry Thompson'!K21)</f>
        <v>70</v>
      </c>
      <c r="E45" s="36">
        <f>SUM('Jerry Thompson'!L21)</f>
        <v>13074.001</v>
      </c>
      <c r="F45" s="35">
        <f>SUM('Jerry Thompson'!M21)</f>
        <v>186.77144285714286</v>
      </c>
    </row>
    <row r="46" spans="1:6" x14ac:dyDescent="0.25">
      <c r="A46" s="33">
        <v>41</v>
      </c>
      <c r="B46" s="23" t="s">
        <v>20</v>
      </c>
      <c r="C46" s="29" t="s">
        <v>173</v>
      </c>
      <c r="D46" s="25">
        <f>SUM('John Joesph'!K10)</f>
        <v>32</v>
      </c>
      <c r="E46" s="25">
        <f>SUM('John Joesph'!L10)</f>
        <v>5973.0010000000002</v>
      </c>
      <c r="F46" s="27">
        <f>SUM('John Joesph'!M10)</f>
        <v>186.65628125000001</v>
      </c>
    </row>
    <row r="47" spans="1:6" x14ac:dyDescent="0.25">
      <c r="A47" s="33">
        <v>42</v>
      </c>
      <c r="B47" s="23" t="s">
        <v>20</v>
      </c>
      <c r="C47" s="29" t="s">
        <v>77</v>
      </c>
      <c r="D47" s="25">
        <f>SUM('Robert Jackson'!K15)</f>
        <v>50</v>
      </c>
      <c r="E47" s="25">
        <f>SUM('Robert Jackson'!L15)</f>
        <v>9296.01</v>
      </c>
      <c r="F47" s="27">
        <f>SUM('Robert Jackson'!M15)</f>
        <v>185.92019999999999</v>
      </c>
    </row>
    <row r="48" spans="1:6" x14ac:dyDescent="0.25">
      <c r="A48" s="33">
        <v>43</v>
      </c>
      <c r="B48" s="23" t="s">
        <v>20</v>
      </c>
      <c r="C48" s="29" t="s">
        <v>58</v>
      </c>
      <c r="D48" s="25">
        <f>SUM('Glen Dawson'!K10)</f>
        <v>30</v>
      </c>
      <c r="E48" s="25">
        <f>SUM('Glen Dawson'!L10)</f>
        <v>5573</v>
      </c>
      <c r="F48" s="27">
        <f>SUM('Glen Dawson'!M10)</f>
        <v>185.76666666666668</v>
      </c>
    </row>
    <row r="49" spans="1:6" x14ac:dyDescent="0.25">
      <c r="A49" s="33">
        <v>44</v>
      </c>
      <c r="B49" s="23" t="s">
        <v>20</v>
      </c>
      <c r="C49" s="29" t="s">
        <v>150</v>
      </c>
      <c r="D49" s="25">
        <f>SUM('Michael Miller'!K11)</f>
        <v>38</v>
      </c>
      <c r="E49" s="25">
        <f>SUM('Michael Miller'!L11)</f>
        <v>7058</v>
      </c>
      <c r="F49" s="27">
        <f>SUM('Michael Miller'!M11)</f>
        <v>185.73684210526315</v>
      </c>
    </row>
    <row r="50" spans="1:6" x14ac:dyDescent="0.25">
      <c r="A50" s="33">
        <v>45</v>
      </c>
      <c r="B50" s="23" t="s">
        <v>20</v>
      </c>
      <c r="C50" s="29" t="s">
        <v>100</v>
      </c>
      <c r="D50" s="25">
        <f>SUM('Dana Waxler'!K15)</f>
        <v>54</v>
      </c>
      <c r="E50" s="25">
        <f>SUM('Dana Waxler'!L15)</f>
        <v>9992.0010000000002</v>
      </c>
      <c r="F50" s="27">
        <f>SUM('Dana Waxler'!M15)</f>
        <v>185.03705555555555</v>
      </c>
    </row>
    <row r="51" spans="1:6" x14ac:dyDescent="0.25">
      <c r="A51" s="33">
        <v>46</v>
      </c>
      <c r="B51" s="23" t="s">
        <v>20</v>
      </c>
      <c r="C51" s="29" t="s">
        <v>108</v>
      </c>
      <c r="D51" s="25">
        <f>SUM('Julie Mekolites'!K11)</f>
        <v>36</v>
      </c>
      <c r="E51" s="25">
        <f>SUM('Julie Mekolites'!L11)</f>
        <v>6658.0011000000004</v>
      </c>
      <c r="F51" s="27">
        <f>SUM('Julie Mekolites'!M11)</f>
        <v>184.94447500000001</v>
      </c>
    </row>
    <row r="52" spans="1:6" x14ac:dyDescent="0.25">
      <c r="A52" s="33">
        <v>47</v>
      </c>
      <c r="B52" s="23" t="s">
        <v>20</v>
      </c>
      <c r="C52" s="29" t="s">
        <v>124</v>
      </c>
      <c r="D52" s="25">
        <f>SUM('Craig Bailey'!K10)</f>
        <v>29</v>
      </c>
      <c r="E52" s="25">
        <f>SUM('Craig Bailey'!L10)</f>
        <v>5357</v>
      </c>
      <c r="F52" s="27">
        <f>SUM('Craig Bailey'!M10)</f>
        <v>184.72413793103448</v>
      </c>
    </row>
    <row r="53" spans="1:6" x14ac:dyDescent="0.25">
      <c r="A53" s="33">
        <v>48</v>
      </c>
      <c r="B53" s="23" t="s">
        <v>20</v>
      </c>
      <c r="C53" s="29" t="s">
        <v>248</v>
      </c>
      <c r="D53" s="25">
        <f>SUM('John Stapleton'!K12)</f>
        <v>36</v>
      </c>
      <c r="E53" s="25">
        <f>SUM('John Stapleton'!L12)</f>
        <v>6634.0020000000004</v>
      </c>
      <c r="F53" s="27">
        <f>SUM('John Stapleton'!M12)</f>
        <v>184.27783333333335</v>
      </c>
    </row>
    <row r="54" spans="1:6" x14ac:dyDescent="0.25">
      <c r="A54" s="33">
        <v>49</v>
      </c>
      <c r="B54" s="23" t="s">
        <v>20</v>
      </c>
      <c r="C54" s="29" t="s">
        <v>104</v>
      </c>
      <c r="D54" s="25">
        <f>SUM('Heather Johns'!K11)</f>
        <v>36</v>
      </c>
      <c r="E54" s="25">
        <f>SUM('Heather Johns'!L11)</f>
        <v>6632.0010000000002</v>
      </c>
      <c r="F54" s="27">
        <f>SUM('Heather Johns'!M11)</f>
        <v>184.22225</v>
      </c>
    </row>
    <row r="55" spans="1:6" x14ac:dyDescent="0.25">
      <c r="A55" s="33">
        <v>50</v>
      </c>
      <c r="B55" s="23" t="s">
        <v>20</v>
      </c>
      <c r="C55" s="29" t="s">
        <v>54</v>
      </c>
      <c r="D55" s="25">
        <f>SUM('David Joe'!K9)</f>
        <v>24</v>
      </c>
      <c r="E55" s="25">
        <f>SUM('David Joe'!L9)</f>
        <v>4399</v>
      </c>
      <c r="F55" s="27">
        <f>SUM('David Joe'!M9)</f>
        <v>183.29166666666666</v>
      </c>
    </row>
    <row r="56" spans="1:6" x14ac:dyDescent="0.25">
      <c r="A56" s="33">
        <v>51</v>
      </c>
      <c r="B56" s="23" t="s">
        <v>20</v>
      </c>
      <c r="C56" s="29" t="s">
        <v>237</v>
      </c>
      <c r="D56" s="25">
        <f>SUM('Sterling Martin'!K10)</f>
        <v>28</v>
      </c>
      <c r="E56" s="25">
        <f>SUM('Sterling Martin'!L10)</f>
        <v>5106</v>
      </c>
      <c r="F56" s="27">
        <f>SUM('Sterling Martin'!M10)</f>
        <v>182.35714285714286</v>
      </c>
    </row>
    <row r="57" spans="1:6" x14ac:dyDescent="0.25">
      <c r="A57" s="33">
        <v>52</v>
      </c>
      <c r="B57" s="23" t="s">
        <v>20</v>
      </c>
      <c r="C57" s="28" t="s">
        <v>89</v>
      </c>
      <c r="D57" s="25">
        <f>SUM('Walter Smith'!K12)</f>
        <v>42</v>
      </c>
      <c r="E57" s="25">
        <f>SUM('Walter Smith'!L12)</f>
        <v>7589</v>
      </c>
      <c r="F57" s="27">
        <f>SUM('Walter Smith'!M12)</f>
        <v>180.6904761904762</v>
      </c>
    </row>
    <row r="58" spans="1:6" x14ac:dyDescent="0.25">
      <c r="A58" s="33">
        <v>53</v>
      </c>
      <c r="B58" s="23" t="s">
        <v>20</v>
      </c>
      <c r="C58" s="30" t="s">
        <v>28</v>
      </c>
      <c r="D58" s="36">
        <f>SUM('Bert Farias'!K8)</f>
        <v>20</v>
      </c>
      <c r="E58" s="36">
        <f>SUM('Bert Farias'!L8)</f>
        <v>3562.0010000000002</v>
      </c>
      <c r="F58" s="35">
        <f>SUM('Bert Farias'!M8)</f>
        <v>178.10005000000001</v>
      </c>
    </row>
    <row r="59" spans="1:6" x14ac:dyDescent="0.25">
      <c r="A59" s="33">
        <v>54</v>
      </c>
      <c r="B59" s="23" t="s">
        <v>20</v>
      </c>
      <c r="C59" s="29" t="s">
        <v>99</v>
      </c>
      <c r="D59" s="25">
        <f>SUM('Bob Duncan'!K13)</f>
        <v>46</v>
      </c>
      <c r="E59" s="25">
        <f>SUM('Bob Duncan'!L13)</f>
        <v>8176</v>
      </c>
      <c r="F59" s="27">
        <f>SUM('Bob Duncan'!M13)</f>
        <v>177.7391304347826</v>
      </c>
    </row>
    <row r="60" spans="1:6" x14ac:dyDescent="0.25">
      <c r="A60" s="33">
        <v>55</v>
      </c>
      <c r="B60" s="23" t="s">
        <v>20</v>
      </c>
      <c r="C60" s="30" t="s">
        <v>45</v>
      </c>
      <c r="D60" s="25">
        <f>SUM('Juan Iracheta'!K8)</f>
        <v>20</v>
      </c>
      <c r="E60" s="25">
        <f>SUM('Juan Iracheta'!L8)</f>
        <v>3547</v>
      </c>
      <c r="F60" s="27">
        <f>SUM('Juan Iracheta'!M8)</f>
        <v>177.35</v>
      </c>
    </row>
    <row r="61" spans="1:6" x14ac:dyDescent="0.25">
      <c r="A61" s="33">
        <v>56</v>
      </c>
      <c r="B61" s="23" t="s">
        <v>20</v>
      </c>
      <c r="C61" s="29" t="s">
        <v>80</v>
      </c>
      <c r="D61" s="25">
        <f>SUM('Ronald Borden'!K12)</f>
        <v>38</v>
      </c>
      <c r="E61" s="25">
        <f>SUM('Ronald Borden'!L12)</f>
        <v>6730</v>
      </c>
      <c r="F61" s="27">
        <f>SUM('Ronald Borden'!M12)</f>
        <v>177.10526315789474</v>
      </c>
    </row>
    <row r="62" spans="1:6" x14ac:dyDescent="0.25">
      <c r="A62" s="33">
        <v>57</v>
      </c>
      <c r="B62" s="23" t="s">
        <v>20</v>
      </c>
      <c r="C62" s="29" t="s">
        <v>74</v>
      </c>
      <c r="D62" s="25">
        <f>SUM('Ray Lydon'!K8)</f>
        <v>22</v>
      </c>
      <c r="E62" s="25">
        <f>SUM('Ray Lydon'!L8)</f>
        <v>3876</v>
      </c>
      <c r="F62" s="27">
        <f>SUM('Ray Lydon'!M8)</f>
        <v>176.18181818181819</v>
      </c>
    </row>
    <row r="63" spans="1:6" x14ac:dyDescent="0.25">
      <c r="A63" s="33">
        <v>58</v>
      </c>
      <c r="B63" s="23" t="s">
        <v>20</v>
      </c>
      <c r="C63" s="29" t="s">
        <v>152</v>
      </c>
      <c r="D63" s="25">
        <f>SUM('Tom Muntzinger'!K13)</f>
        <v>46</v>
      </c>
      <c r="E63" s="25">
        <f>SUM('Tom Muntzinger'!L13)</f>
        <v>8060</v>
      </c>
      <c r="F63" s="27">
        <f>SUM('Tom Muntzinger'!M13)</f>
        <v>175.21739130434781</v>
      </c>
    </row>
    <row r="64" spans="1:6" x14ac:dyDescent="0.25">
      <c r="A64" s="33">
        <v>59</v>
      </c>
      <c r="B64" s="23" t="s">
        <v>20</v>
      </c>
      <c r="C64" s="30" t="s">
        <v>27</v>
      </c>
      <c r="D64" s="36">
        <f>SUM('Joe Yanez'!K13)</f>
        <v>40</v>
      </c>
      <c r="E64" s="36">
        <f>SUM('Joe Yanez'!L13)</f>
        <v>6955</v>
      </c>
      <c r="F64" s="35">
        <f>SUM('Joe Yanez'!M13)</f>
        <v>173.875</v>
      </c>
    </row>
    <row r="65" spans="1:6" x14ac:dyDescent="0.25">
      <c r="A65" s="33">
        <v>60</v>
      </c>
      <c r="B65" s="23" t="s">
        <v>20</v>
      </c>
      <c r="C65" s="30" t="s">
        <v>31</v>
      </c>
      <c r="D65" s="36">
        <f>SUM('Gary Hicks'!K15)</f>
        <v>50</v>
      </c>
      <c r="E65" s="36">
        <f>SUM('Gary Hicks'!L15)</f>
        <v>8612</v>
      </c>
      <c r="F65" s="35">
        <f>SUM('Gary Hicks'!M15)</f>
        <v>172.24</v>
      </c>
    </row>
    <row r="66" spans="1:6" x14ac:dyDescent="0.25">
      <c r="A66" s="33">
        <v>61</v>
      </c>
      <c r="B66" s="23" t="s">
        <v>20</v>
      </c>
      <c r="C66" s="29" t="s">
        <v>130</v>
      </c>
      <c r="D66" s="25">
        <f>SUM('John Hovan'!K8)</f>
        <v>24</v>
      </c>
      <c r="E66" s="25">
        <f>SUM('John Hovan'!L8)</f>
        <v>4042</v>
      </c>
      <c r="F66" s="27">
        <f>SUM('John Hovan'!M8)</f>
        <v>168.41666666666666</v>
      </c>
    </row>
    <row r="67" spans="1:6" x14ac:dyDescent="0.25">
      <c r="A67" s="33">
        <v>62</v>
      </c>
      <c r="B67" s="23" t="s">
        <v>20</v>
      </c>
      <c r="C67" s="29" t="s">
        <v>143</v>
      </c>
      <c r="D67" s="25">
        <f>SUM('Chuck Brooks'!K8)</f>
        <v>24</v>
      </c>
      <c r="E67" s="25">
        <f>SUM('Chuck Brooks'!L8)</f>
        <v>3949</v>
      </c>
      <c r="F67" s="27">
        <f>SUM('Chuck Brooks'!M8)</f>
        <v>164.54166666666666</v>
      </c>
    </row>
    <row r="68" spans="1:6" x14ac:dyDescent="0.25">
      <c r="A68" s="33">
        <v>63</v>
      </c>
      <c r="B68" s="23" t="s">
        <v>20</v>
      </c>
      <c r="C68" s="29" t="s">
        <v>101</v>
      </c>
      <c r="D68" s="25">
        <f>SUM('Doug Adams'!K8)</f>
        <v>24</v>
      </c>
      <c r="E68" s="25">
        <f>SUM('Doug Adams'!L8)</f>
        <v>3696</v>
      </c>
      <c r="F68" s="27">
        <f>SUM('Doug Adams'!M8)</f>
        <v>154</v>
      </c>
    </row>
    <row r="69" spans="1:6" x14ac:dyDescent="0.25">
      <c r="A69" s="46"/>
      <c r="B69" s="46"/>
      <c r="C69" s="47"/>
      <c r="D69" s="48"/>
      <c r="E69" s="48"/>
      <c r="F69" s="49"/>
    </row>
    <row r="70" spans="1:6" x14ac:dyDescent="0.25">
      <c r="A70" s="33" t="s">
        <v>0</v>
      </c>
      <c r="B70" s="33" t="s">
        <v>1</v>
      </c>
      <c r="C70" s="33" t="s">
        <v>2</v>
      </c>
      <c r="D70" s="33" t="s">
        <v>18</v>
      </c>
      <c r="E70" s="33" t="s">
        <v>16</v>
      </c>
      <c r="F70" s="35" t="s">
        <v>17</v>
      </c>
    </row>
    <row r="71" spans="1:6" x14ac:dyDescent="0.25">
      <c r="A71" s="33">
        <v>64</v>
      </c>
      <c r="B71" s="23" t="s">
        <v>20</v>
      </c>
      <c r="C71" s="24" t="s">
        <v>203</v>
      </c>
      <c r="D71" s="25">
        <f>SUM('Steve Pennington'!K6)</f>
        <v>12</v>
      </c>
      <c r="E71" s="25">
        <f>SUM('Steve Pennington'!L6)</f>
        <v>2360</v>
      </c>
      <c r="F71" s="27">
        <f>SUM('Steve Pennington'!M6)</f>
        <v>196.66666666666666</v>
      </c>
    </row>
    <row r="72" spans="1:6" x14ac:dyDescent="0.25">
      <c r="A72" s="33">
        <v>65</v>
      </c>
      <c r="B72" s="23" t="s">
        <v>20</v>
      </c>
      <c r="C72" s="29" t="s">
        <v>256</v>
      </c>
      <c r="D72" s="25">
        <f>SUM('Foster Arvin'!K4)</f>
        <v>4</v>
      </c>
      <c r="E72" s="25">
        <f>SUM('Foster Arvin'!L4)</f>
        <v>781</v>
      </c>
      <c r="F72" s="27">
        <f>SUM('Foster Arvin'!M4)</f>
        <v>195.25</v>
      </c>
    </row>
    <row r="73" spans="1:6" x14ac:dyDescent="0.25">
      <c r="A73" s="33">
        <v>66</v>
      </c>
      <c r="B73" s="23" t="s">
        <v>20</v>
      </c>
      <c r="C73" s="29" t="s">
        <v>169</v>
      </c>
      <c r="D73" s="25">
        <f>SUM('Evan Stapleton'!K4)</f>
        <v>3</v>
      </c>
      <c r="E73" s="25">
        <f>SUM('Evan Stapleton'!L4)</f>
        <v>581.00599999999997</v>
      </c>
      <c r="F73" s="27">
        <f>SUM('Evan Stapleton'!M4)</f>
        <v>193.66866666666667</v>
      </c>
    </row>
    <row r="74" spans="1:6" x14ac:dyDescent="0.25">
      <c r="A74" s="33">
        <v>67</v>
      </c>
      <c r="B74" s="23" t="s">
        <v>20</v>
      </c>
      <c r="C74" s="29" t="s">
        <v>235</v>
      </c>
      <c r="D74" s="25">
        <f>SUM('Nick Palmer'!K4)</f>
        <v>6</v>
      </c>
      <c r="E74" s="25">
        <f>SUM('Nick Palmer'!L4)</f>
        <v>1162</v>
      </c>
      <c r="F74" s="27">
        <f>SUM('Nick Palmer'!M4)</f>
        <v>193.66666666666666</v>
      </c>
    </row>
    <row r="75" spans="1:6" x14ac:dyDescent="0.25">
      <c r="A75" s="33">
        <v>68</v>
      </c>
      <c r="B75" s="23" t="s">
        <v>20</v>
      </c>
      <c r="C75" s="29" t="s">
        <v>176</v>
      </c>
      <c r="D75" s="25">
        <f>SUM('David Jennings'!K6)</f>
        <v>9</v>
      </c>
      <c r="E75" s="25">
        <f>SUM('David Jennings'!L6)</f>
        <v>1740</v>
      </c>
      <c r="F75" s="27">
        <f>SUM('David Jennings'!M6)</f>
        <v>193.33333333333334</v>
      </c>
    </row>
    <row r="76" spans="1:6" x14ac:dyDescent="0.25">
      <c r="A76" s="33">
        <v>69</v>
      </c>
      <c r="B76" s="23" t="s">
        <v>20</v>
      </c>
      <c r="C76" s="29" t="s">
        <v>233</v>
      </c>
      <c r="D76" s="25">
        <f>SUM('Don Tucker'!K6)</f>
        <v>16</v>
      </c>
      <c r="E76" s="25">
        <f>SUM('Don Tucker'!L6)</f>
        <v>3093</v>
      </c>
      <c r="F76" s="27">
        <f>SUM('Don Tucker'!M6)</f>
        <v>193.3125</v>
      </c>
    </row>
    <row r="77" spans="1:6" x14ac:dyDescent="0.25">
      <c r="A77" s="33">
        <v>70</v>
      </c>
      <c r="B77" s="23" t="s">
        <v>20</v>
      </c>
      <c r="C77" s="29" t="s">
        <v>268</v>
      </c>
      <c r="D77" s="25">
        <f>SUM('Carl Turner'!K4)</f>
        <v>4</v>
      </c>
      <c r="E77" s="25">
        <f>SUM('Carl Turner'!L4)</f>
        <v>773</v>
      </c>
      <c r="F77" s="27">
        <f>SUM('Carl Turner'!M4)</f>
        <v>193.25</v>
      </c>
    </row>
    <row r="78" spans="1:6" x14ac:dyDescent="0.25">
      <c r="A78" s="33">
        <v>71</v>
      </c>
      <c r="B78" s="23" t="s">
        <v>20</v>
      </c>
      <c r="C78" s="29" t="s">
        <v>211</v>
      </c>
      <c r="D78" s="25">
        <f>SUM('Rose Albright'!K6)</f>
        <v>16</v>
      </c>
      <c r="E78" s="25">
        <f>SUM('Rose Albright'!L6)</f>
        <v>3091</v>
      </c>
      <c r="F78" s="27">
        <f>SUM('Rose Albright'!M6)</f>
        <v>193.1875</v>
      </c>
    </row>
    <row r="79" spans="1:6" x14ac:dyDescent="0.25">
      <c r="A79" s="33">
        <v>72</v>
      </c>
      <c r="B79" s="23" t="s">
        <v>20</v>
      </c>
      <c r="C79" s="29" t="s">
        <v>217</v>
      </c>
      <c r="D79" s="25">
        <f>SUM('Ron Hradesky'!K4)</f>
        <v>4</v>
      </c>
      <c r="E79" s="25">
        <f>SUM('Ron Hradesky'!L4)</f>
        <v>772</v>
      </c>
      <c r="F79" s="27">
        <f>SUM('Ron Hradesky'!M4)</f>
        <v>193</v>
      </c>
    </row>
    <row r="80" spans="1:6" x14ac:dyDescent="0.25">
      <c r="A80" s="33">
        <v>73</v>
      </c>
      <c r="B80" s="23" t="s">
        <v>20</v>
      </c>
      <c r="C80" s="24" t="s">
        <v>219</v>
      </c>
      <c r="D80" s="25">
        <f>SUM('Jim Haley'!K7)</f>
        <v>19</v>
      </c>
      <c r="E80" s="25">
        <f>SUM('Jim Haley'!L7)</f>
        <v>3654</v>
      </c>
      <c r="F80" s="27">
        <f>SUM('Jim Haley'!M7)</f>
        <v>192.31578947368422</v>
      </c>
    </row>
    <row r="81" spans="1:6" x14ac:dyDescent="0.25">
      <c r="A81" s="33">
        <v>74</v>
      </c>
      <c r="B81" s="23" t="s">
        <v>20</v>
      </c>
      <c r="C81" s="29" t="s">
        <v>178</v>
      </c>
      <c r="D81" s="25">
        <f>SUM('Roger Foshee'!K4)</f>
        <v>3</v>
      </c>
      <c r="E81" s="25">
        <f>SUM('Roger Foshee'!L4)</f>
        <v>576.00099999999998</v>
      </c>
      <c r="F81" s="27">
        <f>SUM('Roger Foshee'!M4)</f>
        <v>192.00033333333332</v>
      </c>
    </row>
    <row r="82" spans="1:6" x14ac:dyDescent="0.25">
      <c r="A82" s="33">
        <v>75</v>
      </c>
      <c r="B82" s="23" t="s">
        <v>20</v>
      </c>
      <c r="C82" s="29" t="s">
        <v>270</v>
      </c>
      <c r="D82" s="25">
        <f>SUM('John Herald'!K4)</f>
        <v>4</v>
      </c>
      <c r="E82" s="25">
        <f>SUM('John Herald'!L4)</f>
        <v>768.00099999999998</v>
      </c>
      <c r="F82" s="27">
        <f>SUM('John Herald'!M4)</f>
        <v>192.00024999999999</v>
      </c>
    </row>
    <row r="83" spans="1:6" x14ac:dyDescent="0.25">
      <c r="A83" s="33">
        <v>76</v>
      </c>
      <c r="B83" s="23" t="s">
        <v>20</v>
      </c>
      <c r="C83" s="29" t="s">
        <v>228</v>
      </c>
      <c r="D83" s="25">
        <f>SUM('Steve Reynolds'!K4)</f>
        <v>6</v>
      </c>
      <c r="E83" s="25">
        <f>SUM('Steve Reynolds'!L4)</f>
        <v>1152</v>
      </c>
      <c r="F83" s="27">
        <f>SUM('Steve Reynolds'!M4)</f>
        <v>192</v>
      </c>
    </row>
    <row r="84" spans="1:6" x14ac:dyDescent="0.25">
      <c r="A84" s="33">
        <v>77</v>
      </c>
      <c r="B84" s="23" t="s">
        <v>20</v>
      </c>
      <c r="C84" s="29" t="s">
        <v>139</v>
      </c>
      <c r="D84" s="25">
        <f>SUM('Arch Morgan'!K6)</f>
        <v>12</v>
      </c>
      <c r="E84" s="25">
        <f>SUM('Arch Morgan'!L6)</f>
        <v>2303</v>
      </c>
      <c r="F84" s="27">
        <f>SUM('Arch Morgan'!M6)</f>
        <v>191.91666666666666</v>
      </c>
    </row>
    <row r="85" spans="1:6" x14ac:dyDescent="0.25">
      <c r="A85" s="33">
        <v>78</v>
      </c>
      <c r="B85" s="23" t="s">
        <v>20</v>
      </c>
      <c r="C85" s="29" t="s">
        <v>259</v>
      </c>
      <c r="D85" s="25">
        <f>SUM('Tommy Fort'!K4)</f>
        <v>4</v>
      </c>
      <c r="E85" s="25">
        <f>SUM('Tommy Fort'!L4)</f>
        <v>767</v>
      </c>
      <c r="F85" s="27">
        <f>SUM('Tommy Fort'!M4)</f>
        <v>191.75</v>
      </c>
    </row>
    <row r="86" spans="1:6" x14ac:dyDescent="0.25">
      <c r="A86" s="33">
        <v>79</v>
      </c>
      <c r="B86" s="23" t="s">
        <v>20</v>
      </c>
      <c r="C86" s="24" t="s">
        <v>48</v>
      </c>
      <c r="D86" s="25">
        <f>SUM('Billy Hudson'!K4)</f>
        <v>4</v>
      </c>
      <c r="E86" s="25">
        <f>SUM('Billy Hudson'!L4)</f>
        <v>766</v>
      </c>
      <c r="F86" s="27">
        <f>SUM('Billy Hudson'!M4)</f>
        <v>191.5</v>
      </c>
    </row>
    <row r="87" spans="1:6" x14ac:dyDescent="0.25">
      <c r="A87" s="33">
        <v>80</v>
      </c>
      <c r="B87" s="23" t="s">
        <v>20</v>
      </c>
      <c r="C87" s="29" t="s">
        <v>172</v>
      </c>
      <c r="D87" s="25">
        <f>SUM('Tom Woebkenberg'!K6)</f>
        <v>9</v>
      </c>
      <c r="E87" s="25">
        <f>SUM('Tom Woebkenberg'!L6)</f>
        <v>1719.0065</v>
      </c>
      <c r="F87" s="27">
        <f>SUM('Tom Woebkenberg'!M6)</f>
        <v>191.00072222222221</v>
      </c>
    </row>
    <row r="88" spans="1:6" x14ac:dyDescent="0.25">
      <c r="A88" s="33">
        <v>81</v>
      </c>
      <c r="B88" s="23" t="s">
        <v>20</v>
      </c>
      <c r="C88" s="29" t="s">
        <v>269</v>
      </c>
      <c r="D88" s="25">
        <f>SUM('Jody Campbell'!K4)</f>
        <v>4</v>
      </c>
      <c r="E88" s="25">
        <f>SUM('Jody Campbell'!L4)</f>
        <v>764</v>
      </c>
      <c r="F88" s="27">
        <f>SUM('Jody Campbell'!M4)</f>
        <v>191</v>
      </c>
    </row>
    <row r="89" spans="1:6" x14ac:dyDescent="0.25">
      <c r="A89" s="33">
        <v>82</v>
      </c>
      <c r="B89" s="23" t="s">
        <v>20</v>
      </c>
      <c r="C89" s="24" t="s">
        <v>46</v>
      </c>
      <c r="D89" s="25">
        <f>SUM('Will Fortson'!K6)</f>
        <v>10</v>
      </c>
      <c r="E89" s="25">
        <f>SUM('Will Fortson'!L6)</f>
        <v>1908.002</v>
      </c>
      <c r="F89" s="27">
        <f>SUM('Will Fortson'!M6)</f>
        <v>190.80019999999999</v>
      </c>
    </row>
    <row r="90" spans="1:6" x14ac:dyDescent="0.25">
      <c r="A90" s="33">
        <v>83</v>
      </c>
      <c r="B90" s="23" t="s">
        <v>20</v>
      </c>
      <c r="C90" s="29" t="s">
        <v>90</v>
      </c>
      <c r="D90" s="25">
        <f>SUM('Will Fortson'!K6)</f>
        <v>10</v>
      </c>
      <c r="E90" s="25">
        <f>SUM('Will Fortson'!L6)</f>
        <v>1908.002</v>
      </c>
      <c r="F90" s="27">
        <f>SUM('Will Fortson'!M6)</f>
        <v>190.80019999999999</v>
      </c>
    </row>
    <row r="91" spans="1:6" x14ac:dyDescent="0.25">
      <c r="A91" s="33">
        <v>84</v>
      </c>
      <c r="B91" s="23" t="s">
        <v>20</v>
      </c>
      <c r="C91" s="29" t="s">
        <v>189</v>
      </c>
      <c r="D91" s="25">
        <f>SUM('Derrick Morgan'!K4)</f>
        <v>4</v>
      </c>
      <c r="E91" s="25">
        <f>SUM('Derrick Morgan'!L4)</f>
        <v>763</v>
      </c>
      <c r="F91" s="27">
        <f>SUM('Derrick Morgan'!M4)</f>
        <v>190.75</v>
      </c>
    </row>
    <row r="92" spans="1:6" x14ac:dyDescent="0.25">
      <c r="A92" s="33">
        <v>85</v>
      </c>
      <c r="B92" s="23" t="s">
        <v>20</v>
      </c>
      <c r="C92" s="29" t="s">
        <v>245</v>
      </c>
      <c r="D92" s="25">
        <f>SUM('Daniel Henry'!K6)</f>
        <v>14</v>
      </c>
      <c r="E92" s="25">
        <f>SUM('Daniel Henry'!L6)</f>
        <v>2670.0010000000002</v>
      </c>
      <c r="F92" s="27">
        <f>SUM('Daniel Henry'!M6)</f>
        <v>190.71435714285715</v>
      </c>
    </row>
    <row r="93" spans="1:6" x14ac:dyDescent="0.25">
      <c r="A93" s="33">
        <v>86</v>
      </c>
      <c r="B93" s="23" t="s">
        <v>20</v>
      </c>
      <c r="C93" s="24" t="s">
        <v>218</v>
      </c>
      <c r="D93" s="25">
        <f>SUM('Bruce Copley'!K4)</f>
        <v>6</v>
      </c>
      <c r="E93" s="25">
        <f>SUM('Bruce Copley'!L4)</f>
        <v>1143</v>
      </c>
      <c r="F93" s="27">
        <f>SUM('Bruce Copley'!M4)</f>
        <v>190.5</v>
      </c>
    </row>
    <row r="94" spans="1:6" x14ac:dyDescent="0.25">
      <c r="A94" s="33">
        <v>87</v>
      </c>
      <c r="B94" s="23" t="s">
        <v>20</v>
      </c>
      <c r="C94" s="29" t="s">
        <v>166</v>
      </c>
      <c r="D94" s="25">
        <f>SUM('Dale Taft'!K5)</f>
        <v>6</v>
      </c>
      <c r="E94" s="25">
        <f>SUM('Dale Taft'!L5)</f>
        <v>1142.001</v>
      </c>
      <c r="F94" s="27">
        <f>SUM('Dale Taft'!M5)</f>
        <v>190.33349999999999</v>
      </c>
    </row>
    <row r="95" spans="1:6" x14ac:dyDescent="0.25">
      <c r="A95" s="33">
        <v>88</v>
      </c>
      <c r="B95" s="23" t="s">
        <v>20</v>
      </c>
      <c r="C95" s="29" t="s">
        <v>154</v>
      </c>
      <c r="D95" s="25">
        <f>SUM('Robert Tyree'!K4)</f>
        <v>4</v>
      </c>
      <c r="E95" s="25">
        <f>SUM('Robert Tyree'!L4)</f>
        <v>760</v>
      </c>
      <c r="F95" s="27">
        <f>SUM('Robert Tyree'!M4)</f>
        <v>190</v>
      </c>
    </row>
    <row r="96" spans="1:6" x14ac:dyDescent="0.25">
      <c r="A96" s="33">
        <v>89</v>
      </c>
      <c r="B96" s="23" t="s">
        <v>20</v>
      </c>
      <c r="C96" s="29" t="s">
        <v>113</v>
      </c>
      <c r="D96" s="25">
        <f>SUM('Samantha Carlin'!K4)</f>
        <v>4</v>
      </c>
      <c r="E96" s="25">
        <f>SUM('Samantha Carlin'!L4)</f>
        <v>760</v>
      </c>
      <c r="F96" s="27">
        <f>SUM('Samantha Carlin'!M4)</f>
        <v>190</v>
      </c>
    </row>
    <row r="97" spans="1:6" x14ac:dyDescent="0.25">
      <c r="A97" s="33">
        <v>90</v>
      </c>
      <c r="B97" s="23" t="s">
        <v>20</v>
      </c>
      <c r="C97" s="29" t="s">
        <v>171</v>
      </c>
      <c r="D97" s="25">
        <f>SUM('Randy Brown'!K4)</f>
        <v>3</v>
      </c>
      <c r="E97" s="25">
        <f>SUM('Randy Brown'!L4)</f>
        <v>568.00300000000004</v>
      </c>
      <c r="F97" s="27">
        <f>SUM('Randy Brown'!M4)</f>
        <v>189.33433333333335</v>
      </c>
    </row>
    <row r="98" spans="1:6" x14ac:dyDescent="0.25">
      <c r="A98" s="33">
        <v>91</v>
      </c>
      <c r="B98" s="23" t="s">
        <v>20</v>
      </c>
      <c r="C98" s="29" t="s">
        <v>170</v>
      </c>
      <c r="D98" s="25">
        <f>SUM('Matthew Tignor'!K6)</f>
        <v>15</v>
      </c>
      <c r="E98" s="25">
        <f>SUM('Matthew Tignor'!L6)</f>
        <v>2839.002</v>
      </c>
      <c r="F98" s="27">
        <f>SUM('Matthew Tignor'!M6)</f>
        <v>189.26679999999999</v>
      </c>
    </row>
    <row r="99" spans="1:6" x14ac:dyDescent="0.25">
      <c r="A99" s="33">
        <v>92</v>
      </c>
      <c r="B99" s="23" t="s">
        <v>20</v>
      </c>
      <c r="C99" s="29" t="s">
        <v>255</v>
      </c>
      <c r="D99" s="25">
        <f>SUM('Brandon Hayes'!K4)</f>
        <v>4</v>
      </c>
      <c r="E99" s="25">
        <f>SUM('Brandon Hayes'!L4)</f>
        <v>757</v>
      </c>
      <c r="F99" s="27">
        <f>SUM('Brandon Hayes'!M4)</f>
        <v>189.25</v>
      </c>
    </row>
    <row r="100" spans="1:6" x14ac:dyDescent="0.25">
      <c r="A100" s="33">
        <v>93</v>
      </c>
      <c r="B100" s="23" t="s">
        <v>20</v>
      </c>
      <c r="C100" s="29" t="s">
        <v>260</v>
      </c>
      <c r="D100" s="25">
        <f>SUM('Brandon Hayes'!K4)</f>
        <v>4</v>
      </c>
      <c r="E100" s="25">
        <f>SUM('Brandon Hayes'!L4)</f>
        <v>757</v>
      </c>
      <c r="F100" s="27">
        <f>SUM('Brandon Hayes'!M4)</f>
        <v>189.25</v>
      </c>
    </row>
    <row r="101" spans="1:6" x14ac:dyDescent="0.25">
      <c r="A101" s="33">
        <v>94</v>
      </c>
      <c r="B101" s="23" t="s">
        <v>20</v>
      </c>
      <c r="C101" s="29" t="s">
        <v>183</v>
      </c>
      <c r="D101" s="25">
        <f>SUM('John Johnson'!K6)</f>
        <v>10</v>
      </c>
      <c r="E101" s="25">
        <f>SUM('John Johnson'!L6)</f>
        <v>1892.001</v>
      </c>
      <c r="F101" s="27">
        <f>SUM('John Johnson'!M6)</f>
        <v>189.20009999999999</v>
      </c>
    </row>
    <row r="102" spans="1:6" x14ac:dyDescent="0.25">
      <c r="A102" s="33">
        <v>95</v>
      </c>
      <c r="B102" s="23" t="s">
        <v>20</v>
      </c>
      <c r="C102" s="29" t="s">
        <v>254</v>
      </c>
      <c r="D102" s="25">
        <f>SUM('Stan Hall'!K4)</f>
        <v>6</v>
      </c>
      <c r="E102" s="25">
        <f>SUM('Stan Hall'!L4)</f>
        <v>1135</v>
      </c>
      <c r="F102" s="27">
        <f>SUM('Stan Hall'!M4)</f>
        <v>189.16666666666666</v>
      </c>
    </row>
    <row r="103" spans="1:6" x14ac:dyDescent="0.25">
      <c r="A103" s="33">
        <v>96</v>
      </c>
      <c r="B103" s="23" t="s">
        <v>20</v>
      </c>
      <c r="C103" s="29" t="s">
        <v>209</v>
      </c>
      <c r="D103" s="25">
        <f>SUM('Mike Burns'!K6)</f>
        <v>12</v>
      </c>
      <c r="E103" s="25">
        <f>SUM('Mike Burns'!L6)</f>
        <v>2267</v>
      </c>
      <c r="F103" s="27">
        <f>SUM('Mike Burns'!M6)</f>
        <v>188.91666666666666</v>
      </c>
    </row>
    <row r="104" spans="1:6" x14ac:dyDescent="0.25">
      <c r="A104" s="33">
        <v>97</v>
      </c>
      <c r="B104" s="23" t="s">
        <v>20</v>
      </c>
      <c r="C104" s="29" t="s">
        <v>182</v>
      </c>
      <c r="D104" s="25">
        <f>SUM('Jason Rasnake'!K5)</f>
        <v>10</v>
      </c>
      <c r="E104" s="25">
        <f>SUM('Jason Rasnake'!L5)</f>
        <v>1888</v>
      </c>
      <c r="F104" s="27">
        <f>SUM('Jason Rasnake'!M5)</f>
        <v>188.8</v>
      </c>
    </row>
    <row r="105" spans="1:6" x14ac:dyDescent="0.25">
      <c r="A105" s="33">
        <v>98</v>
      </c>
      <c r="B105" s="23" t="s">
        <v>20</v>
      </c>
      <c r="C105" s="29" t="s">
        <v>246</v>
      </c>
      <c r="D105" s="25">
        <f>SUM('Glen Dickson'!K5)</f>
        <v>8</v>
      </c>
      <c r="E105" s="25">
        <f>SUM('Glen Dickson'!L5)</f>
        <v>1510.002</v>
      </c>
      <c r="F105" s="27">
        <f>SUM('Glen Dickson'!M5)</f>
        <v>188.75024999999999</v>
      </c>
    </row>
    <row r="106" spans="1:6" x14ac:dyDescent="0.25">
      <c r="A106" s="33">
        <v>99</v>
      </c>
      <c r="B106" s="23" t="s">
        <v>20</v>
      </c>
      <c r="C106" s="29" t="s">
        <v>265</v>
      </c>
      <c r="D106" s="25">
        <f>SUM('Andy Slade'!K4)</f>
        <v>4</v>
      </c>
      <c r="E106" s="25">
        <f>SUM('Andy Slade'!L4)</f>
        <v>755</v>
      </c>
      <c r="F106" s="27">
        <f>SUM('Andy Slade'!M4)</f>
        <v>188.75</v>
      </c>
    </row>
    <row r="107" spans="1:6" x14ac:dyDescent="0.25">
      <c r="A107" s="33">
        <v>100</v>
      </c>
      <c r="B107" s="23" t="s">
        <v>20</v>
      </c>
      <c r="C107" s="29" t="s">
        <v>73</v>
      </c>
      <c r="D107" s="25">
        <f>SUM('Phil Mallegni'!K4)</f>
        <v>4</v>
      </c>
      <c r="E107" s="25">
        <f>SUM('Phil Mallegni'!L4)</f>
        <v>754</v>
      </c>
      <c r="F107" s="27">
        <f>SUM('Phil Mallegni'!M4)</f>
        <v>188.5</v>
      </c>
    </row>
    <row r="108" spans="1:6" x14ac:dyDescent="0.25">
      <c r="A108" s="33">
        <v>101</v>
      </c>
      <c r="B108" s="23" t="s">
        <v>20</v>
      </c>
      <c r="C108" s="29" t="s">
        <v>271</v>
      </c>
      <c r="D108" s="25">
        <f>SUM('Tony Kavtz'!K4)</f>
        <v>4</v>
      </c>
      <c r="E108" s="25">
        <f>SUM('Tony Kavtz'!L4)</f>
        <v>754</v>
      </c>
      <c r="F108" s="27">
        <f>SUM('Tony Kavtz'!M4)</f>
        <v>188.5</v>
      </c>
    </row>
    <row r="109" spans="1:6" x14ac:dyDescent="0.25">
      <c r="A109" s="33">
        <v>102</v>
      </c>
      <c r="B109" s="23" t="s">
        <v>20</v>
      </c>
      <c r="C109" s="29" t="s">
        <v>68</v>
      </c>
      <c r="D109" s="25">
        <f>SUM('Josh Crawford'!K5)</f>
        <v>8</v>
      </c>
      <c r="E109" s="25">
        <f>SUM('Josh Crawford'!L5)</f>
        <v>1507</v>
      </c>
      <c r="F109" s="27">
        <f>SUM('Josh Crawford'!M5)</f>
        <v>188.375</v>
      </c>
    </row>
    <row r="110" spans="1:6" x14ac:dyDescent="0.25">
      <c r="A110" s="33">
        <v>103</v>
      </c>
      <c r="B110" s="23" t="s">
        <v>20</v>
      </c>
      <c r="C110" s="29" t="s">
        <v>69</v>
      </c>
      <c r="D110" s="25">
        <f>SUM('Dalton Naquin'!K6)</f>
        <v>12</v>
      </c>
      <c r="E110" s="25">
        <f>SUM('Dalton Naquin'!L6)</f>
        <v>2256.0100000000002</v>
      </c>
      <c r="F110" s="27">
        <f>SUM('Dalton Naquin'!M6)</f>
        <v>188.00083333333336</v>
      </c>
    </row>
    <row r="111" spans="1:6" x14ac:dyDescent="0.25">
      <c r="A111" s="33">
        <v>104</v>
      </c>
      <c r="B111" s="23" t="s">
        <v>20</v>
      </c>
      <c r="C111" s="29" t="s">
        <v>263</v>
      </c>
      <c r="D111" s="25">
        <f>SUM('Allen Wood'!K4)</f>
        <v>6</v>
      </c>
      <c r="E111" s="25">
        <f>SUM('Allen Wood'!L4)</f>
        <v>1127</v>
      </c>
      <c r="F111" s="27">
        <f>SUM('Allen Wood'!M4)</f>
        <v>187.83333333333334</v>
      </c>
    </row>
    <row r="112" spans="1:6" x14ac:dyDescent="0.25">
      <c r="A112" s="33">
        <v>105</v>
      </c>
      <c r="B112" s="23" t="s">
        <v>20</v>
      </c>
      <c r="C112" s="29" t="s">
        <v>216</v>
      </c>
      <c r="D112" s="25">
        <f>SUM('Matt Dingle'!K5)</f>
        <v>8</v>
      </c>
      <c r="E112" s="25">
        <f>SUM('Matt Dingle'!L5)</f>
        <v>1499</v>
      </c>
      <c r="F112" s="27">
        <f>SUM('Matt Dingle'!M5)</f>
        <v>187.375</v>
      </c>
    </row>
    <row r="113" spans="1:6" x14ac:dyDescent="0.25">
      <c r="A113" s="33">
        <v>106</v>
      </c>
      <c r="B113" s="23" t="s">
        <v>20</v>
      </c>
      <c r="C113" s="29" t="s">
        <v>55</v>
      </c>
      <c r="D113" s="25">
        <f>SUM('David Renfroe'!K4)</f>
        <v>3</v>
      </c>
      <c r="E113" s="25">
        <f>SUM('David Renfroe'!L4)</f>
        <v>561.00400000000002</v>
      </c>
      <c r="F113" s="27">
        <f>SUM('David Renfroe'!M4)</f>
        <v>187.00133333333335</v>
      </c>
    </row>
    <row r="114" spans="1:6" x14ac:dyDescent="0.25">
      <c r="A114" s="33">
        <v>107</v>
      </c>
      <c r="B114" s="23" t="s">
        <v>20</v>
      </c>
      <c r="C114" s="29" t="s">
        <v>253</v>
      </c>
      <c r="D114" s="25">
        <f>SUM('Clay Cantrell'!K4)</f>
        <v>4</v>
      </c>
      <c r="E114" s="25">
        <f>SUM('Clay Cantrell'!L4)</f>
        <v>747</v>
      </c>
      <c r="F114" s="27">
        <f>SUM('Clay Cantrell'!M4)</f>
        <v>186.75</v>
      </c>
    </row>
    <row r="115" spans="1:6" x14ac:dyDescent="0.25">
      <c r="A115" s="33">
        <v>108</v>
      </c>
      <c r="B115" s="23" t="s">
        <v>20</v>
      </c>
      <c r="C115" s="29" t="s">
        <v>210</v>
      </c>
      <c r="D115" s="25">
        <f>SUM('Nathon Jones'!K4)</f>
        <v>4</v>
      </c>
      <c r="E115" s="25">
        <f>SUM('Nathon Jones'!L4)</f>
        <v>747</v>
      </c>
      <c r="F115" s="27">
        <f>SUM('Nathon Jones'!M4)</f>
        <v>186.75</v>
      </c>
    </row>
    <row r="116" spans="1:6" x14ac:dyDescent="0.25">
      <c r="A116" s="33">
        <v>109</v>
      </c>
      <c r="B116" s="23" t="s">
        <v>20</v>
      </c>
      <c r="C116" s="29" t="s">
        <v>212</v>
      </c>
      <c r="D116" s="25">
        <f>SUM('Terry Cannon'!K4)</f>
        <v>4</v>
      </c>
      <c r="E116" s="25">
        <f>SUM('Terry Cannon'!L4)</f>
        <v>746</v>
      </c>
      <c r="F116" s="27">
        <f>SUM('Terry Cannon'!M4)</f>
        <v>186.5</v>
      </c>
    </row>
    <row r="117" spans="1:6" x14ac:dyDescent="0.25">
      <c r="A117" s="33">
        <v>110</v>
      </c>
      <c r="B117" s="23" t="s">
        <v>20</v>
      </c>
      <c r="C117" s="30" t="s">
        <v>41</v>
      </c>
      <c r="D117" s="36">
        <f>SUM('Jeff Mason'!K5)</f>
        <v>8</v>
      </c>
      <c r="E117" s="36">
        <f>SUM('Jeff Mason'!L5)</f>
        <v>1490</v>
      </c>
      <c r="F117" s="35">
        <f>SUM('Jeff Mason'!M5)</f>
        <v>186.25</v>
      </c>
    </row>
    <row r="118" spans="1:6" x14ac:dyDescent="0.25">
      <c r="A118" s="33">
        <v>111</v>
      </c>
      <c r="B118" s="23" t="s">
        <v>20</v>
      </c>
      <c r="C118" s="29" t="s">
        <v>93</v>
      </c>
      <c r="D118" s="25">
        <f>SUM('Dennis Cahill'!K5)</f>
        <v>8</v>
      </c>
      <c r="E118" s="25">
        <f>SUM('Dennis Cahill'!L5)</f>
        <v>1490</v>
      </c>
      <c r="F118" s="27">
        <f>SUM('Dennis Cahill'!M5)</f>
        <v>186.25</v>
      </c>
    </row>
    <row r="119" spans="1:6" x14ac:dyDescent="0.25">
      <c r="A119" s="33">
        <v>112</v>
      </c>
      <c r="B119" s="23" t="s">
        <v>20</v>
      </c>
      <c r="C119" s="29" t="s">
        <v>95</v>
      </c>
      <c r="D119" s="25">
        <f>SUM('Benji Matoy'!K4)</f>
        <v>4</v>
      </c>
      <c r="E119" s="25">
        <f>SUM('Benji Matoy'!L4)</f>
        <v>745</v>
      </c>
      <c r="F119" s="27">
        <f>SUM('Benji Matoy'!M4)</f>
        <v>186.25</v>
      </c>
    </row>
    <row r="120" spans="1:6" x14ac:dyDescent="0.25">
      <c r="A120" s="33">
        <v>113</v>
      </c>
      <c r="B120" s="23" t="s">
        <v>20</v>
      </c>
      <c r="C120" s="29" t="s">
        <v>51</v>
      </c>
      <c r="D120" s="25">
        <f>SUM('Bruce Badding'!K4)</f>
        <v>4</v>
      </c>
      <c r="E120" s="25">
        <f>SUM('Bruce Badding'!L4)</f>
        <v>745</v>
      </c>
      <c r="F120" s="27">
        <f>SUM('Bruce Badding'!M4)</f>
        <v>186.25</v>
      </c>
    </row>
    <row r="121" spans="1:6" x14ac:dyDescent="0.25">
      <c r="A121" s="33">
        <v>114</v>
      </c>
      <c r="B121" s="23" t="s">
        <v>20</v>
      </c>
      <c r="C121" s="29" t="s">
        <v>194</v>
      </c>
      <c r="D121" s="25">
        <f>SUM('Joe Maley'!K4)</f>
        <v>4</v>
      </c>
      <c r="E121" s="25">
        <f>SUM('Joe Maley'!L4)</f>
        <v>744.00009999999997</v>
      </c>
      <c r="F121" s="27">
        <f>SUM('Joe Maley'!M4)</f>
        <v>186.00002499999999</v>
      </c>
    </row>
    <row r="122" spans="1:6" x14ac:dyDescent="0.25">
      <c r="A122" s="33">
        <v>115</v>
      </c>
      <c r="B122" s="23" t="s">
        <v>20</v>
      </c>
      <c r="C122" s="29" t="s">
        <v>159</v>
      </c>
      <c r="D122" s="25">
        <f>SUM('Wesley Scott'!K4)</f>
        <v>4</v>
      </c>
      <c r="E122" s="25">
        <f>SUM('Wesley Scott'!L4)</f>
        <v>743</v>
      </c>
      <c r="F122" s="27">
        <f>SUM('Wesley Scott'!M4)</f>
        <v>185.75</v>
      </c>
    </row>
    <row r="123" spans="1:6" x14ac:dyDescent="0.25">
      <c r="A123" s="33">
        <v>116</v>
      </c>
      <c r="B123" s="23" t="s">
        <v>20</v>
      </c>
      <c r="C123" s="29" t="s">
        <v>250</v>
      </c>
      <c r="D123" s="25">
        <f>SUM('Philip Beekley'!K6)</f>
        <v>14</v>
      </c>
      <c r="E123" s="25">
        <f>SUM('Philip Beekley'!L6)</f>
        <v>2597.0010000000002</v>
      </c>
      <c r="F123" s="27">
        <f>SUM('Philip Beekley'!M6)</f>
        <v>185.50007142857143</v>
      </c>
    </row>
    <row r="124" spans="1:6" x14ac:dyDescent="0.25">
      <c r="A124" s="33">
        <v>117</v>
      </c>
      <c r="B124" s="23" t="s">
        <v>20</v>
      </c>
      <c r="C124" s="29" t="s">
        <v>202</v>
      </c>
      <c r="D124" s="25">
        <f>SUM('Cindy Freeman'!K6)</f>
        <v>14</v>
      </c>
      <c r="E124" s="25">
        <f>SUM('Cindy Freeman'!L6)</f>
        <v>2597</v>
      </c>
      <c r="F124" s="27">
        <f>SUM('Cindy Freeman'!M6)</f>
        <v>185.5</v>
      </c>
    </row>
    <row r="125" spans="1:6" x14ac:dyDescent="0.25">
      <c r="A125" s="33">
        <v>118</v>
      </c>
      <c r="B125" s="23" t="s">
        <v>20</v>
      </c>
      <c r="C125" s="29" t="s">
        <v>177</v>
      </c>
      <c r="D125" s="25">
        <f>SUM('Mike Comas'!K6)</f>
        <v>16</v>
      </c>
      <c r="E125" s="25">
        <f>SUM('Mike Comas'!L6)</f>
        <v>2967</v>
      </c>
      <c r="F125" s="27">
        <f>SUM('Mike Comas'!M6)</f>
        <v>185.4375</v>
      </c>
    </row>
    <row r="126" spans="1:6" x14ac:dyDescent="0.25">
      <c r="A126" s="33">
        <v>119</v>
      </c>
      <c r="B126" s="23" t="s">
        <v>20</v>
      </c>
      <c r="C126" s="24" t="s">
        <v>220</v>
      </c>
      <c r="D126" s="25">
        <f>SUM('Justin Lowe'!K4)</f>
        <v>6</v>
      </c>
      <c r="E126" s="25">
        <f>SUM('Justin Lowe'!L4)</f>
        <v>1111</v>
      </c>
      <c r="F126" s="27">
        <f>SUM('Justin Lowe'!M4)</f>
        <v>185.16666666666666</v>
      </c>
    </row>
    <row r="127" spans="1:6" x14ac:dyDescent="0.25">
      <c r="A127" s="33">
        <v>120</v>
      </c>
      <c r="B127" s="23" t="s">
        <v>20</v>
      </c>
      <c r="C127" s="29" t="s">
        <v>136</v>
      </c>
      <c r="D127" s="25">
        <f>SUM('Tony Washock'!K7)</f>
        <v>16</v>
      </c>
      <c r="E127" s="25">
        <f>SUM('Tony Washock'!L7)</f>
        <v>2962.0010000000002</v>
      </c>
      <c r="F127" s="27">
        <f>SUM('Tony Washock'!M7)</f>
        <v>185.12506250000001</v>
      </c>
    </row>
    <row r="128" spans="1:6" x14ac:dyDescent="0.25">
      <c r="A128" s="33">
        <v>121</v>
      </c>
      <c r="B128" s="23" t="s">
        <v>20</v>
      </c>
      <c r="C128" s="29" t="s">
        <v>191</v>
      </c>
      <c r="D128" s="25">
        <f>SUM('Kim Wilson'!K6)</f>
        <v>12</v>
      </c>
      <c r="E128" s="25">
        <f>SUM('Kim Wilson'!L6)</f>
        <v>2215</v>
      </c>
      <c r="F128" s="27">
        <f>SUM('Kim Wilson'!M6)</f>
        <v>184.58333333333334</v>
      </c>
    </row>
    <row r="129" spans="1:6" x14ac:dyDescent="0.25">
      <c r="A129" s="33">
        <v>122</v>
      </c>
      <c r="B129" s="23" t="s">
        <v>20</v>
      </c>
      <c r="C129" s="29" t="s">
        <v>160</v>
      </c>
      <c r="D129" s="25">
        <f>SUM('Arthur Cole'!K5)</f>
        <v>6</v>
      </c>
      <c r="E129" s="25">
        <f>SUM('Arthur Cole'!L5)</f>
        <v>1107</v>
      </c>
      <c r="F129" s="27">
        <f>SUM('Arthur Cole'!M5)</f>
        <v>184.5</v>
      </c>
    </row>
    <row r="130" spans="1:6" x14ac:dyDescent="0.25">
      <c r="A130" s="33">
        <v>123</v>
      </c>
      <c r="B130" s="23" t="s">
        <v>20</v>
      </c>
      <c r="C130" s="30" t="s">
        <v>39</v>
      </c>
      <c r="D130" s="36">
        <f>SUM('Frank Baird'!K4)</f>
        <v>3</v>
      </c>
      <c r="E130" s="36">
        <f>SUM('Frank Baird'!L4)</f>
        <v>553.00300000000004</v>
      </c>
      <c r="F130" s="35">
        <f>SUM('Frank Baird'!M4)</f>
        <v>184.33433333333335</v>
      </c>
    </row>
    <row r="131" spans="1:6" x14ac:dyDescent="0.25">
      <c r="A131" s="33">
        <v>124</v>
      </c>
      <c r="B131" s="23" t="s">
        <v>20</v>
      </c>
      <c r="C131" s="29" t="s">
        <v>75</v>
      </c>
      <c r="D131" s="25">
        <f>SUM('Robert Benoit II'!K8)</f>
        <v>12</v>
      </c>
      <c r="E131" s="25">
        <f>SUM('Robert Benoit II'!L8)</f>
        <v>2211</v>
      </c>
      <c r="F131" s="27">
        <f>SUM('Robert Benoit II'!M8)</f>
        <v>184.25</v>
      </c>
    </row>
    <row r="132" spans="1:6" x14ac:dyDescent="0.25">
      <c r="A132" s="33">
        <v>125</v>
      </c>
      <c r="B132" s="23" t="s">
        <v>20</v>
      </c>
      <c r="C132" s="29" t="s">
        <v>244</v>
      </c>
      <c r="D132" s="25">
        <f>SUM('Jacob Roberts'!K4)</f>
        <v>4</v>
      </c>
      <c r="E132" s="25">
        <f>SUM('Jacob Roberts'!L4)</f>
        <v>737</v>
      </c>
      <c r="F132" s="27">
        <f>SUM('Jacob Roberts'!M4)</f>
        <v>184.25</v>
      </c>
    </row>
    <row r="133" spans="1:6" x14ac:dyDescent="0.25">
      <c r="A133" s="33">
        <v>126</v>
      </c>
      <c r="B133" s="23" t="s">
        <v>20</v>
      </c>
      <c r="C133" s="29" t="s">
        <v>252</v>
      </c>
      <c r="D133" s="25">
        <f>SUM('Mike Freeman'!K4)</f>
        <v>4</v>
      </c>
      <c r="E133" s="25">
        <f>SUM('Mike Freeman'!L4)</f>
        <v>737</v>
      </c>
      <c r="F133" s="27">
        <f>SUM('Mike Freeman'!M4)</f>
        <v>184.25</v>
      </c>
    </row>
    <row r="134" spans="1:6" x14ac:dyDescent="0.25">
      <c r="A134" s="33">
        <v>127</v>
      </c>
      <c r="B134" s="23" t="s">
        <v>20</v>
      </c>
      <c r="C134" s="29" t="s">
        <v>214</v>
      </c>
      <c r="D134" s="25">
        <f>SUM('CW Parker'!K5)</f>
        <v>10</v>
      </c>
      <c r="E134" s="25">
        <f>SUM('CW Parker'!L5)</f>
        <v>1842</v>
      </c>
      <c r="F134" s="27">
        <f>SUM('CW Parker'!M5)</f>
        <v>184.2</v>
      </c>
    </row>
    <row r="135" spans="1:6" x14ac:dyDescent="0.25">
      <c r="A135" s="33">
        <v>128</v>
      </c>
      <c r="B135" s="23" t="s">
        <v>20</v>
      </c>
      <c r="C135" s="29" t="s">
        <v>146</v>
      </c>
      <c r="D135" s="25">
        <f>SUM('Joe Wells'!K4)</f>
        <v>4</v>
      </c>
      <c r="E135" s="25">
        <f>SUM('Joe Wells'!L4)</f>
        <v>735</v>
      </c>
      <c r="F135" s="27">
        <f>SUM('Joe Wells'!M4)</f>
        <v>183.75</v>
      </c>
    </row>
    <row r="136" spans="1:6" x14ac:dyDescent="0.25">
      <c r="A136" s="33">
        <v>129</v>
      </c>
      <c r="B136" s="23" t="s">
        <v>20</v>
      </c>
      <c r="C136" s="29" t="s">
        <v>201</v>
      </c>
      <c r="D136" s="25">
        <f>SUM('Melvin Ferguson'!K4)</f>
        <v>4</v>
      </c>
      <c r="E136" s="25">
        <f>SUM('Melvin Ferguson'!L4)</f>
        <v>735</v>
      </c>
      <c r="F136" s="27">
        <f>SUM('Melvin Ferguson'!M4)</f>
        <v>183.75</v>
      </c>
    </row>
    <row r="137" spans="1:6" x14ac:dyDescent="0.25">
      <c r="A137" s="33">
        <v>130</v>
      </c>
      <c r="B137" s="23" t="s">
        <v>20</v>
      </c>
      <c r="C137" s="29" t="s">
        <v>215</v>
      </c>
      <c r="D137" s="25">
        <f>SUM('Geoff Jecman'!K4)</f>
        <v>4</v>
      </c>
      <c r="E137" s="25">
        <f>SUM('Geoff Jecman'!L4)</f>
        <v>735</v>
      </c>
      <c r="F137" s="27">
        <f>SUM('Geoff Jecman'!M4)</f>
        <v>183.75</v>
      </c>
    </row>
    <row r="138" spans="1:6" x14ac:dyDescent="0.25">
      <c r="A138" s="33">
        <v>131</v>
      </c>
      <c r="B138" s="23" t="s">
        <v>20</v>
      </c>
      <c r="C138" s="29" t="s">
        <v>103</v>
      </c>
      <c r="D138" s="25">
        <f>SUM('Drew Johnston'!K7)</f>
        <v>18</v>
      </c>
      <c r="E138" s="25">
        <f>SUM('Drew Johnston'!L7)</f>
        <v>3304.1000999999997</v>
      </c>
      <c r="F138" s="27">
        <f>SUM('Drew Johnston'!M7)</f>
        <v>183.56111666666663</v>
      </c>
    </row>
    <row r="139" spans="1:6" x14ac:dyDescent="0.25">
      <c r="A139" s="33">
        <v>132</v>
      </c>
      <c r="B139" s="23" t="s">
        <v>20</v>
      </c>
      <c r="C139" s="29" t="s">
        <v>257</v>
      </c>
      <c r="D139" s="25">
        <f>SUM('Jim Swaringin'!K4)</f>
        <v>4</v>
      </c>
      <c r="E139" s="25">
        <f>SUM('Jim Swaringin'!L4)</f>
        <v>734</v>
      </c>
      <c r="F139" s="27">
        <f>SUM('Jim Swaringin'!M4)</f>
        <v>183.5</v>
      </c>
    </row>
    <row r="140" spans="1:6" x14ac:dyDescent="0.25">
      <c r="A140" s="33">
        <v>133</v>
      </c>
      <c r="B140" s="23" t="s">
        <v>20</v>
      </c>
      <c r="C140" s="29" t="s">
        <v>133</v>
      </c>
      <c r="D140" s="25">
        <f>SUM('Rick Korpi'!K7)</f>
        <v>16</v>
      </c>
      <c r="E140" s="25">
        <f>SUM('Rick Korpi'!L7)</f>
        <v>2935.1010000000001</v>
      </c>
      <c r="F140" s="27">
        <f>SUM('Rick Korpi'!M7)</f>
        <v>183.44381250000001</v>
      </c>
    </row>
    <row r="141" spans="1:6" x14ac:dyDescent="0.25">
      <c r="A141" s="33">
        <v>134</v>
      </c>
      <c r="B141" s="23" t="s">
        <v>20</v>
      </c>
      <c r="C141" s="29" t="s">
        <v>196</v>
      </c>
      <c r="D141" s="25">
        <f>SUM('Scott Rauch'!K5)</f>
        <v>10</v>
      </c>
      <c r="E141" s="25">
        <f>SUM('Scott Rauch'!L5)</f>
        <v>1834</v>
      </c>
      <c r="F141" s="27">
        <f>SUM('Scott Rauch'!M5)</f>
        <v>183.4</v>
      </c>
    </row>
    <row r="142" spans="1:6" x14ac:dyDescent="0.25">
      <c r="A142" s="33">
        <v>135</v>
      </c>
      <c r="B142" s="23" t="s">
        <v>20</v>
      </c>
      <c r="C142" s="29" t="s">
        <v>123</v>
      </c>
      <c r="D142" s="25">
        <f>SUM('Chuck Kinnaird'!K6)</f>
        <v>12</v>
      </c>
      <c r="E142" s="25">
        <f>SUM('Chuck Kinnaird'!L6)</f>
        <v>2200.0010000000002</v>
      </c>
      <c r="F142" s="27">
        <f>SUM('Chuck Kinnaird'!M6)</f>
        <v>183.33341666666669</v>
      </c>
    </row>
    <row r="143" spans="1:6" x14ac:dyDescent="0.25">
      <c r="A143" s="33">
        <v>136</v>
      </c>
      <c r="B143" s="23" t="s">
        <v>20</v>
      </c>
      <c r="C143" s="29" t="s">
        <v>241</v>
      </c>
      <c r="D143" s="25">
        <f>SUM('Paul Schray'!K4)</f>
        <v>4</v>
      </c>
      <c r="E143" s="25">
        <f>SUM('Paul Schray'!L4)</f>
        <v>733</v>
      </c>
      <c r="F143" s="27">
        <f>SUM('Paul Schray'!M4)</f>
        <v>183.25</v>
      </c>
    </row>
    <row r="144" spans="1:6" x14ac:dyDescent="0.25">
      <c r="A144" s="33">
        <v>137</v>
      </c>
      <c r="B144" s="23" t="s">
        <v>20</v>
      </c>
      <c r="C144" s="29" t="s">
        <v>82</v>
      </c>
      <c r="D144" s="25">
        <f>SUM('Roycle Joe'!K5)</f>
        <v>8</v>
      </c>
      <c r="E144" s="25">
        <f>SUM('Roycle Joe'!L5)</f>
        <v>1465</v>
      </c>
      <c r="F144" s="27">
        <f>SUM('Roycle Joe'!M5)</f>
        <v>183.125</v>
      </c>
    </row>
    <row r="145" spans="1:6" x14ac:dyDescent="0.25">
      <c r="A145" s="33">
        <v>138</v>
      </c>
      <c r="B145" s="23" t="s">
        <v>20</v>
      </c>
      <c r="C145" s="29" t="s">
        <v>157</v>
      </c>
      <c r="D145" s="25">
        <f>SUM('Freddy Geiselbreth'!K4)</f>
        <v>4</v>
      </c>
      <c r="E145" s="25">
        <f>SUM('Freddy Geiselbreth'!L4)</f>
        <v>732</v>
      </c>
      <c r="F145" s="27">
        <f>SUM('Freddy Geiselbreth'!M4)</f>
        <v>183</v>
      </c>
    </row>
    <row r="146" spans="1:6" x14ac:dyDescent="0.25">
      <c r="A146" s="33">
        <v>139</v>
      </c>
      <c r="B146" s="23" t="s">
        <v>20</v>
      </c>
      <c r="C146" s="29" t="s">
        <v>126</v>
      </c>
      <c r="D146" s="25">
        <f>SUM('Dan Patchin'!K6)</f>
        <v>12</v>
      </c>
      <c r="E146" s="25">
        <f>SUM('Dan Patchin'!L6)</f>
        <v>2194.0010000000002</v>
      </c>
      <c r="F146" s="27">
        <f>SUM('Dan Patchin'!M6)</f>
        <v>182.83341666666669</v>
      </c>
    </row>
    <row r="147" spans="1:6" x14ac:dyDescent="0.25">
      <c r="A147" s="33">
        <v>140</v>
      </c>
      <c r="B147" s="23" t="s">
        <v>20</v>
      </c>
      <c r="C147" s="29" t="s">
        <v>240</v>
      </c>
      <c r="D147" s="25">
        <f>SUM('Bill Dobson'!K4)</f>
        <v>4</v>
      </c>
      <c r="E147" s="25">
        <f>SUM('Bill Dobson'!L4)</f>
        <v>730</v>
      </c>
      <c r="F147" s="27">
        <f>SUM('Bill Dobson'!M4)</f>
        <v>182.5</v>
      </c>
    </row>
    <row r="148" spans="1:6" x14ac:dyDescent="0.25">
      <c r="A148" s="33">
        <v>141</v>
      </c>
      <c r="B148" s="23" t="s">
        <v>20</v>
      </c>
      <c r="C148" s="29" t="s">
        <v>106</v>
      </c>
      <c r="D148" s="25">
        <f>SUM('Jay Fruth'!K7)</f>
        <v>16</v>
      </c>
      <c r="E148" s="25">
        <f>SUM('Jay Fruth'!L7)</f>
        <v>2916</v>
      </c>
      <c r="F148" s="27">
        <f>SUM('Jay Fruth'!M7)</f>
        <v>182.25</v>
      </c>
    </row>
    <row r="149" spans="1:6" x14ac:dyDescent="0.25">
      <c r="A149" s="33">
        <v>142</v>
      </c>
      <c r="B149" s="23" t="s">
        <v>20</v>
      </c>
      <c r="C149" s="29" t="s">
        <v>236</v>
      </c>
      <c r="D149" s="25">
        <f>SUM('Brett Cavins'!K7)</f>
        <v>16</v>
      </c>
      <c r="E149" s="25">
        <f>SUM('Brett Cavins'!L7)</f>
        <v>2911</v>
      </c>
      <c r="F149" s="27">
        <f>SUM('Brett Cavins'!M7)</f>
        <v>181.9375</v>
      </c>
    </row>
    <row r="150" spans="1:6" x14ac:dyDescent="0.25">
      <c r="A150" s="33">
        <v>143</v>
      </c>
      <c r="B150" s="23" t="s">
        <v>20</v>
      </c>
      <c r="C150" s="29" t="s">
        <v>197</v>
      </c>
      <c r="D150" s="25">
        <f>SUM('Skip Ducan'!K4)</f>
        <v>4</v>
      </c>
      <c r="E150" s="25">
        <f>SUM('Skip Ducan'!L4)</f>
        <v>727</v>
      </c>
      <c r="F150" s="27">
        <f>SUM('Skip Ducan'!M4)</f>
        <v>181.75</v>
      </c>
    </row>
    <row r="151" spans="1:6" x14ac:dyDescent="0.25">
      <c r="A151" s="33">
        <v>144</v>
      </c>
      <c r="B151" s="23" t="s">
        <v>20</v>
      </c>
      <c r="C151" s="29" t="s">
        <v>121</v>
      </c>
      <c r="D151" s="25">
        <f>SUM('Charlie Sinatra'!K5)</f>
        <v>8</v>
      </c>
      <c r="E151" s="25">
        <f>SUM('Charlie Sinatra'!L5)</f>
        <v>1447</v>
      </c>
      <c r="F151" s="27">
        <f>SUM('Charlie Sinatra'!M5)</f>
        <v>180.875</v>
      </c>
    </row>
    <row r="152" spans="1:6" x14ac:dyDescent="0.25">
      <c r="A152" s="33">
        <v>145</v>
      </c>
      <c r="B152" s="23" t="s">
        <v>20</v>
      </c>
      <c r="C152" s="28" t="s">
        <v>35</v>
      </c>
      <c r="D152" s="36">
        <f>SUM('Jeff Velazquez'!K7)</f>
        <v>16</v>
      </c>
      <c r="E152" s="36">
        <f>SUM('Jeff Velazquez'!L7)</f>
        <v>2890</v>
      </c>
      <c r="F152" s="35">
        <f>SUM('Jeff Velazquez'!M7)</f>
        <v>180.625</v>
      </c>
    </row>
    <row r="153" spans="1:6" x14ac:dyDescent="0.25">
      <c r="A153" s="33">
        <v>146</v>
      </c>
      <c r="B153" s="23" t="s">
        <v>20</v>
      </c>
      <c r="C153" s="29" t="s">
        <v>132</v>
      </c>
      <c r="D153" s="25">
        <f>SUM('Patrick Driscoll'!K5)</f>
        <v>8</v>
      </c>
      <c r="E153" s="25">
        <f>SUM('Patrick Driscoll'!L5)</f>
        <v>1444</v>
      </c>
      <c r="F153" s="27">
        <f>SUM('Patrick Driscoll'!M5)</f>
        <v>180.5</v>
      </c>
    </row>
    <row r="154" spans="1:6" x14ac:dyDescent="0.25">
      <c r="A154" s="33">
        <v>147</v>
      </c>
      <c r="B154" s="23" t="s">
        <v>20</v>
      </c>
      <c r="C154" s="29" t="s">
        <v>105</v>
      </c>
      <c r="D154" s="25">
        <f>SUM('Jack Baker'!K5)</f>
        <v>10</v>
      </c>
      <c r="E154" s="25">
        <f>SUM('Jack Baker'!L5)</f>
        <v>1805</v>
      </c>
      <c r="F154" s="27">
        <f>SUM('Jack Baker'!M5)</f>
        <v>180.5</v>
      </c>
    </row>
    <row r="155" spans="1:6" x14ac:dyDescent="0.25">
      <c r="A155" s="33">
        <v>148</v>
      </c>
      <c r="B155" s="23" t="s">
        <v>20</v>
      </c>
      <c r="C155" s="29" t="s">
        <v>208</v>
      </c>
      <c r="D155" s="25">
        <f>SUM('TJ Buckley'!K4)</f>
        <v>4</v>
      </c>
      <c r="E155" s="25">
        <f>SUM('TJ Buckley'!L4)</f>
        <v>721</v>
      </c>
      <c r="F155" s="27">
        <f>SUM('TJ Buckley'!M4)</f>
        <v>180.25</v>
      </c>
    </row>
    <row r="156" spans="1:6" x14ac:dyDescent="0.25">
      <c r="A156" s="33">
        <v>149</v>
      </c>
      <c r="B156" s="23" t="s">
        <v>20</v>
      </c>
      <c r="C156" s="29" t="s">
        <v>140</v>
      </c>
      <c r="D156" s="25">
        <f>SUM('Rene Melendez'!K4)</f>
        <v>4</v>
      </c>
      <c r="E156" s="25">
        <f>SUM('Rene Melendez'!L4)</f>
        <v>721</v>
      </c>
      <c r="F156" s="27">
        <f>SUM('Rene Melendez'!M4)</f>
        <v>180.25</v>
      </c>
    </row>
    <row r="157" spans="1:6" x14ac:dyDescent="0.25">
      <c r="A157" s="33">
        <v>150</v>
      </c>
      <c r="B157" s="23" t="s">
        <v>20</v>
      </c>
      <c r="C157" s="29" t="s">
        <v>37</v>
      </c>
      <c r="D157" s="36">
        <f>SUM('Jim Stewart'!K5)</f>
        <v>8</v>
      </c>
      <c r="E157" s="36">
        <f>SUM('Jim Stewart'!L5)</f>
        <v>1441</v>
      </c>
      <c r="F157" s="35">
        <f>SUM('Jim Stewart'!M5)</f>
        <v>180.125</v>
      </c>
    </row>
    <row r="158" spans="1:6" x14ac:dyDescent="0.25">
      <c r="A158" s="33">
        <v>151</v>
      </c>
      <c r="B158" s="23" t="s">
        <v>20</v>
      </c>
      <c r="C158" s="29" t="s">
        <v>247</v>
      </c>
      <c r="D158" s="25">
        <f>SUM('Jim Stapleton'!K6)</f>
        <v>12</v>
      </c>
      <c r="E158" s="25">
        <f>SUM('Jim Stapleton'!L6)</f>
        <v>2160</v>
      </c>
      <c r="F158" s="27">
        <f>SUM('Jim Stapleton'!M6)</f>
        <v>180</v>
      </c>
    </row>
    <row r="159" spans="1:6" x14ac:dyDescent="0.25">
      <c r="A159" s="33">
        <v>152</v>
      </c>
      <c r="B159" s="23" t="s">
        <v>20</v>
      </c>
      <c r="C159" s="29" t="s">
        <v>180</v>
      </c>
      <c r="D159" s="25">
        <f>SUM('Joey Patton'!K4)</f>
        <v>4</v>
      </c>
      <c r="E159" s="25">
        <f>SUM('Joey Patton'!L4)</f>
        <v>717</v>
      </c>
      <c r="F159" s="27">
        <f>SUM('Joey Patton'!M4)</f>
        <v>179.25</v>
      </c>
    </row>
    <row r="160" spans="1:6" x14ac:dyDescent="0.25">
      <c r="A160" s="33">
        <v>153</v>
      </c>
      <c r="B160" s="23" t="s">
        <v>20</v>
      </c>
      <c r="C160" s="29" t="s">
        <v>181</v>
      </c>
      <c r="D160" s="25">
        <f>SUM('Chuck Miller'!K4)</f>
        <v>4</v>
      </c>
      <c r="E160" s="25">
        <f>SUM('Chuck Miller'!L4)</f>
        <v>717</v>
      </c>
      <c r="F160" s="27">
        <f>SUM('Chuck Miller'!M4)</f>
        <v>179.25</v>
      </c>
    </row>
    <row r="161" spans="1:6" x14ac:dyDescent="0.25">
      <c r="A161" s="33">
        <v>154</v>
      </c>
      <c r="B161" s="23" t="s">
        <v>20</v>
      </c>
      <c r="C161" s="29" t="s">
        <v>249</v>
      </c>
      <c r="D161" s="25">
        <f>SUM('Kirby Dahl'!K4)</f>
        <v>4</v>
      </c>
      <c r="E161" s="25">
        <f>SUM('Kirby Dahl'!L4)</f>
        <v>717</v>
      </c>
      <c r="F161" s="27">
        <f>SUM('Kirby Dahl'!M4)</f>
        <v>179.25</v>
      </c>
    </row>
    <row r="162" spans="1:6" x14ac:dyDescent="0.25">
      <c r="A162" s="33">
        <v>155</v>
      </c>
      <c r="B162" s="23" t="s">
        <v>20</v>
      </c>
      <c r="C162" s="29" t="s">
        <v>187</v>
      </c>
      <c r="D162" s="25">
        <f>SUM('Terry Knisley'!K4)</f>
        <v>3</v>
      </c>
      <c r="E162" s="25">
        <f>SUM('Terry Knisley'!L4)</f>
        <v>537.00030000000004</v>
      </c>
      <c r="F162" s="27">
        <f>SUM('Terry Knisley'!M4)</f>
        <v>179.0001</v>
      </c>
    </row>
    <row r="163" spans="1:6" x14ac:dyDescent="0.25">
      <c r="A163" s="33">
        <v>156</v>
      </c>
      <c r="B163" s="23" t="s">
        <v>20</v>
      </c>
      <c r="C163" s="29" t="s">
        <v>134</v>
      </c>
      <c r="D163" s="25">
        <f>SUM('Steve Washock Sr'!K7)</f>
        <v>16</v>
      </c>
      <c r="E163" s="25">
        <f>SUM('Steve Washock Sr'!L7)</f>
        <v>2864</v>
      </c>
      <c r="F163" s="27">
        <f>SUM('Steve Washock Sr'!M7)</f>
        <v>179</v>
      </c>
    </row>
    <row r="164" spans="1:6" x14ac:dyDescent="0.25">
      <c r="A164" s="33">
        <v>157</v>
      </c>
      <c r="B164" s="23" t="s">
        <v>20</v>
      </c>
      <c r="C164" s="29" t="s">
        <v>261</v>
      </c>
      <c r="D164" s="25">
        <f>SUM('Chance Heath'!K4)</f>
        <v>4</v>
      </c>
      <c r="E164" s="25">
        <f>SUM('Chance Heath'!L4)</f>
        <v>716</v>
      </c>
      <c r="F164" s="27">
        <f>SUM('Chance Heath'!M4)</f>
        <v>179</v>
      </c>
    </row>
    <row r="165" spans="1:6" x14ac:dyDescent="0.25">
      <c r="A165" s="33">
        <v>158</v>
      </c>
      <c r="B165" s="23" t="s">
        <v>20</v>
      </c>
      <c r="C165" s="29" t="s">
        <v>155</v>
      </c>
      <c r="D165" s="25">
        <f>SUM('Andrew Dibartolomeo'!K5)</f>
        <v>8</v>
      </c>
      <c r="E165" s="25">
        <f>SUM('Andrew Dibartolomeo'!L5)</f>
        <v>1432</v>
      </c>
      <c r="F165" s="27">
        <f>SUM('Andrew Dibartolomeo'!M5)</f>
        <v>179</v>
      </c>
    </row>
    <row r="166" spans="1:6" x14ac:dyDescent="0.25">
      <c r="A166" s="33">
        <v>159</v>
      </c>
      <c r="B166" s="23" t="s">
        <v>20</v>
      </c>
      <c r="C166" s="29" t="s">
        <v>153</v>
      </c>
      <c r="D166" s="25">
        <f>SUM('Ken Mix'!K4)</f>
        <v>4</v>
      </c>
      <c r="E166" s="25">
        <f>SUM('Ken Mix'!L4)</f>
        <v>716</v>
      </c>
      <c r="F166" s="27">
        <f>SUM('Ken Mix'!M4)</f>
        <v>179</v>
      </c>
    </row>
    <row r="167" spans="1:6" x14ac:dyDescent="0.25">
      <c r="A167" s="33">
        <v>160</v>
      </c>
      <c r="B167" s="23" t="s">
        <v>20</v>
      </c>
      <c r="C167" s="29" t="s">
        <v>167</v>
      </c>
      <c r="D167" s="25">
        <f>SUM('Dean Dixon'!K5)</f>
        <v>12</v>
      </c>
      <c r="E167" s="25">
        <f>SUM('Dean Dixon'!L5)</f>
        <v>2142</v>
      </c>
      <c r="F167" s="27">
        <f>SUM('Dean Dixon'!M5)</f>
        <v>178.5</v>
      </c>
    </row>
    <row r="168" spans="1:6" x14ac:dyDescent="0.25">
      <c r="A168" s="33">
        <v>161</v>
      </c>
      <c r="B168" s="23" t="s">
        <v>20</v>
      </c>
      <c r="C168" s="29" t="s">
        <v>127</v>
      </c>
      <c r="D168" s="25">
        <f>SUM('Dave Barney'!K7)</f>
        <v>18</v>
      </c>
      <c r="E168" s="25">
        <f>SUM('Dave Barney'!L7)</f>
        <v>3212</v>
      </c>
      <c r="F168" s="27">
        <f>SUM('Dave Barney'!M7)</f>
        <v>178.44444444444446</v>
      </c>
    </row>
    <row r="169" spans="1:6" x14ac:dyDescent="0.25">
      <c r="A169" s="33">
        <v>162</v>
      </c>
      <c r="B169" s="23" t="s">
        <v>20</v>
      </c>
      <c r="C169" s="29" t="s">
        <v>129</v>
      </c>
      <c r="D169" s="25">
        <f>SUM('Harold Cook'!K7)</f>
        <v>16</v>
      </c>
      <c r="E169" s="25">
        <f>SUM('Harold Cook'!L7)</f>
        <v>2845.0010000000002</v>
      </c>
      <c r="F169" s="27">
        <f>SUM('Harold Cook'!M7)</f>
        <v>177.81256250000001</v>
      </c>
    </row>
    <row r="170" spans="1:6" x14ac:dyDescent="0.25">
      <c r="A170" s="33">
        <v>163</v>
      </c>
      <c r="B170" s="23" t="s">
        <v>20</v>
      </c>
      <c r="C170" s="29" t="s">
        <v>168</v>
      </c>
      <c r="D170" s="25">
        <f>SUM('Bella Farias'!K5)</f>
        <v>8</v>
      </c>
      <c r="E170" s="25">
        <f>SUM('Bella Farias'!L5)</f>
        <v>1422</v>
      </c>
      <c r="F170" s="27">
        <f>SUM('Bella Farias'!M5)</f>
        <v>177.75</v>
      </c>
    </row>
    <row r="171" spans="1:6" x14ac:dyDescent="0.25">
      <c r="A171" s="33">
        <v>164</v>
      </c>
      <c r="B171" s="23" t="s">
        <v>20</v>
      </c>
      <c r="C171" s="29" t="s">
        <v>184</v>
      </c>
      <c r="D171" s="25">
        <f>SUM('Matt McConnell'!K4)</f>
        <v>4</v>
      </c>
      <c r="E171" s="25">
        <f>SUM('Matt McConnell'!L4)</f>
        <v>709</v>
      </c>
      <c r="F171" s="27">
        <f>SUM('Matt McConnell'!M4)</f>
        <v>177.25</v>
      </c>
    </row>
    <row r="172" spans="1:6" x14ac:dyDescent="0.25">
      <c r="A172" s="33">
        <v>165</v>
      </c>
      <c r="B172" s="23" t="s">
        <v>20</v>
      </c>
      <c r="C172" s="29" t="s">
        <v>266</v>
      </c>
      <c r="D172" s="25">
        <f>SUM('Jamie Phipps'!K4)</f>
        <v>4</v>
      </c>
      <c r="E172" s="25">
        <f>SUM('Jamie Phipps'!L4)</f>
        <v>708</v>
      </c>
      <c r="F172" s="27">
        <f>SUM('Jamie Phipps'!M4)</f>
        <v>177</v>
      </c>
    </row>
    <row r="173" spans="1:6" x14ac:dyDescent="0.25">
      <c r="A173" s="33">
        <v>166</v>
      </c>
      <c r="B173" s="23" t="s">
        <v>20</v>
      </c>
      <c r="C173" s="29" t="s">
        <v>88</v>
      </c>
      <c r="D173" s="25">
        <f>SUM('Vic Severino'!K5)</f>
        <v>8</v>
      </c>
      <c r="E173" s="25">
        <f>SUM('Vic Severino'!L5)</f>
        <v>1415</v>
      </c>
      <c r="F173" s="27">
        <f>SUM('Vic Severino'!M5)</f>
        <v>176.875</v>
      </c>
    </row>
    <row r="174" spans="1:6" x14ac:dyDescent="0.25">
      <c r="A174" s="33">
        <v>167</v>
      </c>
      <c r="B174" s="23" t="s">
        <v>20</v>
      </c>
      <c r="C174" s="29" t="s">
        <v>174</v>
      </c>
      <c r="D174" s="25">
        <f>SUM('Carl Griffin'!K4)</f>
        <v>4</v>
      </c>
      <c r="E174" s="25">
        <f>SUM('Carl Griffin'!L4)</f>
        <v>704</v>
      </c>
      <c r="F174" s="27">
        <f>SUM('Carl Griffin'!M4)</f>
        <v>176</v>
      </c>
    </row>
    <row r="175" spans="1:6" x14ac:dyDescent="0.25">
      <c r="A175" s="33">
        <v>168</v>
      </c>
      <c r="B175" s="23" t="s">
        <v>20</v>
      </c>
      <c r="C175" s="29" t="s">
        <v>262</v>
      </c>
      <c r="D175" s="25">
        <f>SUM('Neal McPaul'!K4)</f>
        <v>4</v>
      </c>
      <c r="E175" s="25">
        <f>SUM('Neal McPaul'!L4)</f>
        <v>704</v>
      </c>
      <c r="F175" s="27">
        <f>SUM('Neal McPaul'!M4)</f>
        <v>176</v>
      </c>
    </row>
    <row r="176" spans="1:6" x14ac:dyDescent="0.25">
      <c r="A176" s="33">
        <v>169</v>
      </c>
      <c r="B176" s="23" t="s">
        <v>20</v>
      </c>
      <c r="C176" s="29" t="s">
        <v>258</v>
      </c>
      <c r="D176" s="25">
        <f>SUM('Rod Weiss'!K4)</f>
        <v>4</v>
      </c>
      <c r="E176" s="25">
        <f>SUM('Rod Weiss'!L4)</f>
        <v>704</v>
      </c>
      <c r="F176" s="27">
        <f>SUM('Rod Weiss'!M4)</f>
        <v>176</v>
      </c>
    </row>
    <row r="177" spans="1:6" x14ac:dyDescent="0.25">
      <c r="A177" s="33">
        <v>170</v>
      </c>
      <c r="B177" s="23" t="s">
        <v>20</v>
      </c>
      <c r="C177" s="29" t="s">
        <v>63</v>
      </c>
      <c r="D177" s="25">
        <f>SUM('Jeff Taylor'!K7)</f>
        <v>16</v>
      </c>
      <c r="E177" s="25">
        <f>SUM('Jeff Taylor'!L7)</f>
        <v>2815</v>
      </c>
      <c r="F177" s="27">
        <f>SUM('Jeff Taylor'!M7)</f>
        <v>175.9375</v>
      </c>
    </row>
    <row r="178" spans="1:6" x14ac:dyDescent="0.25">
      <c r="A178" s="33">
        <v>171</v>
      </c>
      <c r="B178" s="23" t="s">
        <v>20</v>
      </c>
      <c r="C178" s="28" t="s">
        <v>78</v>
      </c>
      <c r="D178" s="25">
        <f>SUM('Robert Rodriguez'!K4)</f>
        <v>4</v>
      </c>
      <c r="E178" s="25">
        <f>SUM('Robert Rodriguez'!L4)</f>
        <v>703</v>
      </c>
      <c r="F178" s="27">
        <f>SUM('Robert Rodriguez'!M4)</f>
        <v>175.75</v>
      </c>
    </row>
    <row r="179" spans="1:6" x14ac:dyDescent="0.25">
      <c r="A179" s="33">
        <v>172</v>
      </c>
      <c r="B179" s="23" t="s">
        <v>20</v>
      </c>
      <c r="C179" s="28" t="s">
        <v>109</v>
      </c>
      <c r="D179" s="25">
        <f>SUM('Mark Junkins'!K6)</f>
        <v>14</v>
      </c>
      <c r="E179" s="25">
        <f>SUM('Mark Junkins'!L6)</f>
        <v>2456</v>
      </c>
      <c r="F179" s="27">
        <f>SUM('Mark Junkins'!M6)</f>
        <v>175.42857142857142</v>
      </c>
    </row>
    <row r="180" spans="1:6" x14ac:dyDescent="0.25">
      <c r="A180" s="33">
        <v>173</v>
      </c>
      <c r="B180" s="23" t="s">
        <v>20</v>
      </c>
      <c r="C180" s="29" t="s">
        <v>128</v>
      </c>
      <c r="D180" s="25">
        <f>SUM('Frank Sega'!K5)</f>
        <v>8</v>
      </c>
      <c r="E180" s="25">
        <f>SUM('Frank Sega'!L5)</f>
        <v>1403</v>
      </c>
      <c r="F180" s="27">
        <f>SUM('Frank Sega'!M5)</f>
        <v>175.375</v>
      </c>
    </row>
    <row r="181" spans="1:6" x14ac:dyDescent="0.25">
      <c r="A181" s="33">
        <v>174</v>
      </c>
      <c r="B181" s="23" t="s">
        <v>20</v>
      </c>
      <c r="C181" s="29" t="s">
        <v>193</v>
      </c>
      <c r="D181" s="25">
        <f>SUM('Charles Maley'!K5)</f>
        <v>8</v>
      </c>
      <c r="E181" s="25">
        <f>SUM('Charles Maley'!L5)</f>
        <v>1400</v>
      </c>
      <c r="F181" s="27">
        <f>SUM('Charles Maley'!M5)</f>
        <v>175</v>
      </c>
    </row>
    <row r="182" spans="1:6" x14ac:dyDescent="0.25">
      <c r="A182" s="33">
        <v>175</v>
      </c>
      <c r="B182" s="23" t="s">
        <v>20</v>
      </c>
      <c r="C182" s="24" t="s">
        <v>221</v>
      </c>
      <c r="D182" s="25">
        <f>SUM('Mike Patrick'!K4)</f>
        <v>6</v>
      </c>
      <c r="E182" s="25">
        <f>SUM('Mike Patrick'!L4)</f>
        <v>1049</v>
      </c>
      <c r="F182" s="27">
        <f>SUM('Mike Patrick'!M4)</f>
        <v>174.83333333333334</v>
      </c>
    </row>
    <row r="183" spans="1:6" x14ac:dyDescent="0.25">
      <c r="A183" s="33">
        <v>176</v>
      </c>
      <c r="B183" s="23" t="s">
        <v>20</v>
      </c>
      <c r="C183" s="28" t="s">
        <v>165</v>
      </c>
      <c r="D183" s="25">
        <f>SUM('Charles Dohring'!K5)</f>
        <v>12</v>
      </c>
      <c r="E183" s="25">
        <f>SUM('Charles Dohring'!L5)</f>
        <v>2093</v>
      </c>
      <c r="F183" s="27">
        <f>SUM('Charles Dohring'!M5)</f>
        <v>174.41666666666666</v>
      </c>
    </row>
    <row r="184" spans="1:6" x14ac:dyDescent="0.25">
      <c r="A184" s="33">
        <v>177</v>
      </c>
      <c r="B184" s="23" t="s">
        <v>20</v>
      </c>
      <c r="C184" s="29" t="s">
        <v>50</v>
      </c>
      <c r="D184" s="25">
        <f>SUM('Brian Vincent'!K5)</f>
        <v>8</v>
      </c>
      <c r="E184" s="25">
        <f>SUM('Brian Vincent'!L5)</f>
        <v>1394</v>
      </c>
      <c r="F184" s="27">
        <f>SUM('Brian Vincent'!M5)</f>
        <v>174.25</v>
      </c>
    </row>
    <row r="185" spans="1:6" x14ac:dyDescent="0.25">
      <c r="A185" s="33">
        <v>178</v>
      </c>
      <c r="B185" s="23" t="s">
        <v>20</v>
      </c>
      <c r="C185" s="29" t="s">
        <v>242</v>
      </c>
      <c r="D185" s="25">
        <f>SUM('Charles Span'!K4)</f>
        <v>4</v>
      </c>
      <c r="E185" s="25">
        <f>SUM('Charles Span'!L4)</f>
        <v>696</v>
      </c>
      <c r="F185" s="27">
        <f>SUM('Charles Span'!M4)</f>
        <v>174</v>
      </c>
    </row>
    <row r="186" spans="1:6" x14ac:dyDescent="0.25">
      <c r="A186" s="33">
        <v>179</v>
      </c>
      <c r="B186" s="23" t="s">
        <v>20</v>
      </c>
      <c r="C186" s="29" t="s">
        <v>72</v>
      </c>
      <c r="D186" s="25">
        <f>SUM('Matt Maley'!K5)</f>
        <v>8</v>
      </c>
      <c r="E186" s="25">
        <f>SUM('Matt Maley'!L5)</f>
        <v>1391</v>
      </c>
      <c r="F186" s="27">
        <f>SUM('Matt Maley'!M5)</f>
        <v>173.875</v>
      </c>
    </row>
    <row r="187" spans="1:6" x14ac:dyDescent="0.25">
      <c r="A187" s="33">
        <v>180</v>
      </c>
      <c r="B187" s="23" t="s">
        <v>20</v>
      </c>
      <c r="C187" s="29" t="s">
        <v>83</v>
      </c>
      <c r="D187" s="25">
        <f>SUM('Ryker Stewart'!K4)</f>
        <v>4</v>
      </c>
      <c r="E187" s="25">
        <f>SUM('Ryker Stewart'!L4)</f>
        <v>694</v>
      </c>
      <c r="F187" s="27">
        <f>SUM('Ryker Stewart'!M4)</f>
        <v>173.5</v>
      </c>
    </row>
    <row r="188" spans="1:6" x14ac:dyDescent="0.25">
      <c r="A188" s="33">
        <v>181</v>
      </c>
      <c r="B188" s="23" t="s">
        <v>20</v>
      </c>
      <c r="C188" s="29" t="s">
        <v>149</v>
      </c>
      <c r="D188" s="25">
        <f>SUM('Jim Riggs'!K4)</f>
        <v>4</v>
      </c>
      <c r="E188" s="25">
        <f>SUM('Jim Riggs'!L4)</f>
        <v>694</v>
      </c>
      <c r="F188" s="27">
        <f>SUM('Jim Riggs'!M4)</f>
        <v>173.5</v>
      </c>
    </row>
    <row r="189" spans="1:6" x14ac:dyDescent="0.25">
      <c r="A189" s="33">
        <v>182</v>
      </c>
      <c r="B189" s="23" t="s">
        <v>20</v>
      </c>
      <c r="C189" s="29" t="s">
        <v>195</v>
      </c>
      <c r="D189" s="25">
        <f>SUM('Larry Watson'!K4)</f>
        <v>4</v>
      </c>
      <c r="E189" s="25">
        <f>SUM('Larry Watson'!L4)</f>
        <v>691</v>
      </c>
      <c r="F189" s="27">
        <f>SUM('Larry Watson'!M4)</f>
        <v>172.75</v>
      </c>
    </row>
    <row r="190" spans="1:6" x14ac:dyDescent="0.25">
      <c r="A190" s="33">
        <v>183</v>
      </c>
      <c r="B190" s="23" t="s">
        <v>20</v>
      </c>
      <c r="C190" s="29" t="s">
        <v>207</v>
      </c>
      <c r="D190" s="25">
        <f>SUM('Scott Haskins'!K4)</f>
        <v>4</v>
      </c>
      <c r="E190" s="25">
        <f>SUM('Scott Haskins'!L4)</f>
        <v>688</v>
      </c>
      <c r="F190" s="27">
        <f>SUM('Scott Haskins'!M4)</f>
        <v>172</v>
      </c>
    </row>
    <row r="191" spans="1:6" x14ac:dyDescent="0.25">
      <c r="A191" s="33">
        <v>184</v>
      </c>
      <c r="B191" s="23" t="s">
        <v>20</v>
      </c>
      <c r="C191" s="29" t="s">
        <v>231</v>
      </c>
      <c r="D191" s="25">
        <f>SUM('John Schulze'!K4)</f>
        <v>4</v>
      </c>
      <c r="E191" s="25">
        <f>SUM('John Schulze'!L4)</f>
        <v>685</v>
      </c>
      <c r="F191" s="27">
        <f>SUM('John Schulze'!M4)</f>
        <v>171.25</v>
      </c>
    </row>
    <row r="192" spans="1:6" x14ac:dyDescent="0.25">
      <c r="A192" s="33">
        <v>185</v>
      </c>
      <c r="B192" s="23" t="s">
        <v>20</v>
      </c>
      <c r="C192" s="28" t="s">
        <v>179</v>
      </c>
      <c r="D192" s="25">
        <f>SUM('David Durrant'!K5)</f>
        <v>10</v>
      </c>
      <c r="E192" s="25">
        <f>SUM('David Durrant'!L5)</f>
        <v>1699</v>
      </c>
      <c r="F192" s="27">
        <f>SUM('David Durrant'!M5)</f>
        <v>169.9</v>
      </c>
    </row>
    <row r="193" spans="1:6" x14ac:dyDescent="0.25">
      <c r="A193" s="33">
        <v>186</v>
      </c>
      <c r="B193" s="23" t="s">
        <v>20</v>
      </c>
      <c r="C193" s="29" t="s">
        <v>92</v>
      </c>
      <c r="D193" s="25">
        <f>SUM('Alan Gatlin'!K4)</f>
        <v>4</v>
      </c>
      <c r="E193" s="25">
        <f>SUM('Alan Gatlin'!L4)</f>
        <v>678</v>
      </c>
      <c r="F193" s="27">
        <f>SUM('Alan Gatlin'!M4)</f>
        <v>169.5</v>
      </c>
    </row>
    <row r="194" spans="1:6" x14ac:dyDescent="0.25">
      <c r="A194" s="33">
        <v>187</v>
      </c>
      <c r="B194" s="23" t="s">
        <v>20</v>
      </c>
      <c r="C194" s="29" t="s">
        <v>200</v>
      </c>
      <c r="D194" s="25">
        <f>SUM('David Ellwood'!K4)</f>
        <v>4</v>
      </c>
      <c r="E194" s="25">
        <f>SUM('David Ellwood'!L4)</f>
        <v>674</v>
      </c>
      <c r="F194" s="27">
        <f>SUM('David Ellwood'!M4)</f>
        <v>168.5</v>
      </c>
    </row>
    <row r="195" spans="1:6" x14ac:dyDescent="0.25">
      <c r="A195" s="33">
        <v>188</v>
      </c>
      <c r="B195" s="23" t="s">
        <v>20</v>
      </c>
      <c r="C195" s="29" t="s">
        <v>94</v>
      </c>
      <c r="D195" s="25">
        <f>SUM('Ken Patton'!K6)</f>
        <v>12</v>
      </c>
      <c r="E195" s="25">
        <f>SUM('Ken Patton'!L6)</f>
        <v>2003</v>
      </c>
      <c r="F195" s="27">
        <f>SUM('Ken Patton'!M6)</f>
        <v>166.91666666666666</v>
      </c>
    </row>
    <row r="196" spans="1:6" x14ac:dyDescent="0.25">
      <c r="A196" s="33">
        <v>189</v>
      </c>
      <c r="B196" s="23" t="s">
        <v>20</v>
      </c>
      <c r="C196" s="29" t="s">
        <v>85</v>
      </c>
      <c r="D196" s="25">
        <f>SUM('Stan Fitch'!K5)</f>
        <v>8</v>
      </c>
      <c r="E196" s="25">
        <f>SUM('Stan Fitch'!L5)</f>
        <v>1334</v>
      </c>
      <c r="F196" s="27">
        <f>SUM('Stan Fitch'!M5)</f>
        <v>166.75</v>
      </c>
    </row>
    <row r="197" spans="1:6" x14ac:dyDescent="0.25">
      <c r="A197" s="33">
        <v>190</v>
      </c>
      <c r="B197" s="23" t="s">
        <v>20</v>
      </c>
      <c r="C197" s="29" t="s">
        <v>227</v>
      </c>
      <c r="D197" s="25">
        <f>SUM('Keith Hesseling'!K4)</f>
        <v>6</v>
      </c>
      <c r="E197" s="25">
        <f>SUM('Keith Hesseling'!L4)</f>
        <v>994</v>
      </c>
      <c r="F197" s="27">
        <f>SUM('Keith Hesseling'!M4)</f>
        <v>165.66666666666666</v>
      </c>
    </row>
    <row r="198" spans="1:6" x14ac:dyDescent="0.25">
      <c r="A198" s="33">
        <v>191</v>
      </c>
      <c r="B198" s="23" t="s">
        <v>20</v>
      </c>
      <c r="C198" s="29" t="s">
        <v>62</v>
      </c>
      <c r="D198" s="25">
        <f>SUM('Jason Potter'!K5)</f>
        <v>8</v>
      </c>
      <c r="E198" s="25">
        <f>SUM('Jason Potter'!L5)</f>
        <v>1317</v>
      </c>
      <c r="F198" s="27">
        <f>SUM('Jason Potter'!M5)</f>
        <v>164.625</v>
      </c>
    </row>
    <row r="199" spans="1:6" x14ac:dyDescent="0.25">
      <c r="A199" s="33">
        <v>192</v>
      </c>
      <c r="B199" s="23" t="s">
        <v>20</v>
      </c>
      <c r="C199" s="29" t="s">
        <v>186</v>
      </c>
      <c r="D199" s="25">
        <f>SUM('Tom Grant'!K4)</f>
        <v>4</v>
      </c>
      <c r="E199" s="25">
        <f>SUM('Tom Grant'!L4)</f>
        <v>657</v>
      </c>
      <c r="F199" s="27">
        <f>SUM('Tom Grant'!M4)</f>
        <v>164.25</v>
      </c>
    </row>
    <row r="200" spans="1:6" x14ac:dyDescent="0.25">
      <c r="A200" s="33">
        <v>193</v>
      </c>
      <c r="B200" s="23" t="s">
        <v>20</v>
      </c>
      <c r="C200" s="29" t="s">
        <v>57</v>
      </c>
      <c r="D200" s="25">
        <f>SUM('Glen Bilyeu'!K6)</f>
        <v>12</v>
      </c>
      <c r="E200" s="25">
        <f>SUM('Glen Bilyeu'!L6)</f>
        <v>1949</v>
      </c>
      <c r="F200" s="27">
        <f>SUM('Glen Bilyeu'!M6)</f>
        <v>162.41666666666666</v>
      </c>
    </row>
    <row r="201" spans="1:6" x14ac:dyDescent="0.25">
      <c r="A201" s="33">
        <v>194</v>
      </c>
      <c r="B201" s="23" t="s">
        <v>20</v>
      </c>
      <c r="C201" s="29" t="s">
        <v>264</v>
      </c>
      <c r="D201" s="25">
        <f>SUM('Bill Smith'!K4)</f>
        <v>4</v>
      </c>
      <c r="E201" s="25">
        <f>SUM('Bill Smith'!L4)</f>
        <v>647</v>
      </c>
      <c r="F201" s="27">
        <f>SUM('Bill Smith'!M4)</f>
        <v>161.75</v>
      </c>
    </row>
    <row r="202" spans="1:6" x14ac:dyDescent="0.25">
      <c r="A202" s="33">
        <v>195</v>
      </c>
      <c r="B202" s="23" t="s">
        <v>20</v>
      </c>
      <c r="C202" s="29" t="s">
        <v>151</v>
      </c>
      <c r="D202" s="25">
        <f>SUM('Jarrod Morgan'!K6)</f>
        <v>14</v>
      </c>
      <c r="E202" s="25">
        <f>SUM('Jarrod Morgan'!L6)</f>
        <v>2244</v>
      </c>
      <c r="F202" s="27">
        <f>SUM('Jarrod Morgan'!M6)</f>
        <v>160.28571428571428</v>
      </c>
    </row>
    <row r="203" spans="1:6" x14ac:dyDescent="0.25">
      <c r="A203" s="33">
        <v>196</v>
      </c>
      <c r="B203" s="23" t="s">
        <v>20</v>
      </c>
      <c r="C203" s="29" t="s">
        <v>230</v>
      </c>
      <c r="D203" s="25">
        <f>SUM('Madilyn Wilson'!K4)</f>
        <v>4</v>
      </c>
      <c r="E203" s="25">
        <f>SUM('Madilyn Wilson'!L4)</f>
        <v>619</v>
      </c>
      <c r="F203" s="27">
        <f>SUM('Madilyn Wilson'!M4)</f>
        <v>154.75</v>
      </c>
    </row>
    <row r="204" spans="1:6" x14ac:dyDescent="0.25">
      <c r="A204" s="33">
        <v>197</v>
      </c>
      <c r="B204" s="23" t="s">
        <v>20</v>
      </c>
      <c r="C204" s="29" t="s">
        <v>205</v>
      </c>
      <c r="D204" s="25">
        <f>SUM('Charles Mullins'!K5)</f>
        <v>10</v>
      </c>
      <c r="E204" s="25">
        <f>SUM('Charles Mullins'!L5)</f>
        <v>1502.001</v>
      </c>
      <c r="F204" s="27">
        <f>SUM('Charles Mullins'!M5)</f>
        <v>150.20009999999999</v>
      </c>
    </row>
    <row r="205" spans="1:6" x14ac:dyDescent="0.25">
      <c r="A205" s="33">
        <v>198</v>
      </c>
      <c r="B205" s="23" t="s">
        <v>20</v>
      </c>
      <c r="C205" s="29" t="s">
        <v>229</v>
      </c>
      <c r="D205" s="25">
        <f>SUM('Brad Muller'!K4)</f>
        <v>4</v>
      </c>
      <c r="E205" s="25">
        <f>SUM('Brad Muller'!L4)</f>
        <v>582</v>
      </c>
      <c r="F205" s="27">
        <f>SUM('Brad Muller'!M4)</f>
        <v>145.5</v>
      </c>
    </row>
    <row r="206" spans="1:6" x14ac:dyDescent="0.25">
      <c r="A206" s="33">
        <v>199</v>
      </c>
      <c r="B206" s="23" t="s">
        <v>20</v>
      </c>
      <c r="C206" s="29" t="s">
        <v>71</v>
      </c>
      <c r="D206" s="25">
        <f>SUM('Luke Helton'!K4)</f>
        <v>2</v>
      </c>
      <c r="E206" s="25">
        <f>SUM('Luke Helton'!L4)</f>
        <v>285</v>
      </c>
      <c r="F206" s="27">
        <f>SUM('Luke Helton'!M4)</f>
        <v>142.5</v>
      </c>
    </row>
    <row r="207" spans="1:6" x14ac:dyDescent="0.25">
      <c r="A207" s="33">
        <v>200</v>
      </c>
      <c r="B207" s="23" t="s">
        <v>20</v>
      </c>
      <c r="C207" s="29" t="s">
        <v>49</v>
      </c>
      <c r="D207" s="25">
        <f>SUM('Bob Alderman'!K4)</f>
        <v>4</v>
      </c>
      <c r="E207" s="25">
        <f>SUM('Bob Alderman'!L4)</f>
        <v>521</v>
      </c>
      <c r="F207" s="27">
        <f>SUM('Bob Alderman'!M4)</f>
        <v>130.25</v>
      </c>
    </row>
  </sheetData>
  <protectedRanges>
    <protectedRange algorithmName="SHA-512" hashValue="ON39YdpmFHfN9f47KpiRvqrKx0V9+erV1CNkpWzYhW/Qyc6aT8rEyCrvauWSYGZK2ia3o7vd3akF07acHAFpOA==" saltValue="yVW9XmDwTqEnmpSGai0KYg==" spinCount="100000" sqref="C7:C9 C14 C19 C69" name="Range1_6_1_1"/>
    <protectedRange algorithmName="SHA-512" hashValue="ON39YdpmFHfN9f47KpiRvqrKx0V9+erV1CNkpWzYhW/Qyc6aT8rEyCrvauWSYGZK2ia3o7vd3akF07acHAFpOA==" saltValue="yVW9XmDwTqEnmpSGai0KYg==" spinCount="100000" sqref="C34 C20" name="Range1_8"/>
    <protectedRange algorithmName="SHA-512" hashValue="ON39YdpmFHfN9f47KpiRvqrKx0V9+erV1CNkpWzYhW/Qyc6aT8rEyCrvauWSYGZK2ia3o7vd3akF07acHAFpOA==" saltValue="yVW9XmDwTqEnmpSGai0KYg==" spinCount="100000" sqref="C25" name="Range1_2_1_1"/>
    <protectedRange algorithmName="SHA-512" hashValue="ON39YdpmFHfN9f47KpiRvqrKx0V9+erV1CNkpWzYhW/Qyc6aT8rEyCrvauWSYGZK2ia3o7vd3akF07acHAFpOA==" saltValue="yVW9XmDwTqEnmpSGai0KYg==" spinCount="100000" sqref="C38" name="Range1_4"/>
    <protectedRange algorithmName="SHA-512" hashValue="ON39YdpmFHfN9f47KpiRvqrKx0V9+erV1CNkpWzYhW/Qyc6aT8rEyCrvauWSYGZK2ia3o7vd3akF07acHAFpOA==" saltValue="yVW9XmDwTqEnmpSGai0KYg==" spinCount="100000" sqref="C16" name="Range1_15_1"/>
  </protectedRanges>
  <sortState xmlns:xlrd2="http://schemas.microsoft.com/office/spreadsheetml/2017/richdata2" ref="C71:F207">
    <sortCondition descending="1" ref="F71:F207"/>
  </sortState>
  <mergeCells count="2">
    <mergeCell ref="A2:F2"/>
    <mergeCell ref="A3:F3"/>
  </mergeCells>
  <hyperlinks>
    <hyperlink ref="C37" location="'David Strother'!A1" display="David Strother" xr:uid="{6C15DD55-0A5E-45C1-BE82-731591ACC1D0}"/>
    <hyperlink ref="C152" location="'Jeff Velazquez'!A1" display="Jeff Velazquez" xr:uid="{F06ACCD8-1DDB-4E05-A0D6-5F2C71492F4C}"/>
    <hyperlink ref="C157" location="'Jim Stewart'!A1" display="Jim Stewart" xr:uid="{A3C0C84E-B56A-450C-9435-238E233B3CBF}"/>
    <hyperlink ref="C130" location="'Frank Baird'!A1" display="Frank Baird" xr:uid="{87B19BB4-6D62-40F1-B721-DE41649B7B30}"/>
    <hyperlink ref="C117" location="'Jeff Mason'!A1" display="Jeff Mason" xr:uid="{EC7DCEE0-DA2F-44E6-9AB0-60B5EC7F0074}"/>
    <hyperlink ref="C6" location="'Jon McGeorge'!A1" display="Jon McGeorge" xr:uid="{B356DC78-F727-4AEA-9869-26C3C020D5CB}"/>
    <hyperlink ref="C89" location="'Bella Farias'!A1" display="Bella Farrias" xr:uid="{F8C5786B-F9C2-4ED8-9D58-DF2EE56E5CC7}"/>
    <hyperlink ref="C86" location="'Billy Hudson'!A1" display="Billy Hudson" xr:uid="{A730013D-E3D1-4E51-BF0C-CE24C90B6B41}"/>
    <hyperlink ref="C207" location="'Bob Alderman'!A1" display="Bob Alderman" xr:uid="{32EFB9C4-C705-4B9F-B772-EF89A24AFCDB}"/>
    <hyperlink ref="C184" location="'Brian Vincent'!A1" display="Brian Vincent" xr:uid="{1DBCBFDB-E9ED-40E9-B14B-EF9B83A8CD15}"/>
    <hyperlink ref="C120" location="'Bruce Badding'!A1" display="Bruce Badding" xr:uid="{E25B8610-5D65-4CED-B505-9E8F8011E7A0}"/>
    <hyperlink ref="C113" location="'David Renfroe'!A1" display="David Renfroe" xr:uid="{2CE5A5A2-980B-47B5-B080-DF9D5AAF05A6}"/>
    <hyperlink ref="C15" location="'Evelio McDonald'!A1" display="Evelio McDonald" xr:uid="{CB2F0F74-E65C-466C-B26C-9B02F0F3F73A}"/>
    <hyperlink ref="C200" location="'Glen Bilyeu'!A1" display="Glen Bilyeu" xr:uid="{1568BA69-64E8-4D3C-BC18-B7B88BA6DCF6}"/>
    <hyperlink ref="C198" location="'Jason Potter'!A1" display="Jason Potter" xr:uid="{054034AB-A12B-4A55-9559-02290578BBF2}"/>
    <hyperlink ref="C177" location="'Jeff Taylor'!A1" display="Jeff Taylor" xr:uid="{FA92B8A1-506C-4E84-AB13-4F638F1F5B6F}"/>
    <hyperlink ref="C33" location="'Jesse Zwiebel'!A1" display="Jesse Zwiebel" xr:uid="{3C2CBE24-8D4D-469F-9A8E-CE510BB3009A}"/>
    <hyperlink ref="C109" location="'Josh Crawford'!A1" display="Josh Crawford" xr:uid="{5DF1673B-9781-4ED9-B818-1DCB97A13937}"/>
    <hyperlink ref="C110" location="'Dalton Naquin'!A1" display="Dalton Naquin" xr:uid="{41D7EEF6-1162-4780-BCE1-9A017723B8DB}"/>
    <hyperlink ref="C168" location="'Dave Barney'!A1" display="Dave Barney" xr:uid="{46542014-681E-414C-BE00-9D8207C2411D}"/>
    <hyperlink ref="C206" location="'Luke Helton'!A1" display="Luke Helton" xr:uid="{8939DF55-F4A9-4C3F-872D-0091A488E9A1}"/>
    <hyperlink ref="C186" location="'Matt Maley'!A1" display="Matt Maley" xr:uid="{7432C451-5D59-4FAD-9D96-9E3EBF62554E}"/>
    <hyperlink ref="C107" location="'Phil Mallegni'!A1" display="Phil Mallegni" xr:uid="{1A07208D-AD11-4CC1-8C0C-684A8745B9C0}"/>
    <hyperlink ref="C131" location="'Robert Benoit II'!A1" display="Robert Benoit" xr:uid="{6034734D-7BEE-4698-9E5D-8A9B76806252}"/>
    <hyperlink ref="C178" location="'Robert Rodriguez'!A1" display="Robert Rodriguez" xr:uid="{0955E270-3037-4159-AFF8-59F753DE2813}"/>
    <hyperlink ref="C39" location="'Roger Snider'!A1" display="Roger Snider" xr:uid="{78C86232-3403-47C4-A71D-2ADA04072B89}"/>
    <hyperlink ref="C144" location="'Roycle Joe'!A1" display="Royclen Joe" xr:uid="{D8B6ABF4-4596-4C72-A033-84C4556A491F}"/>
    <hyperlink ref="C187" location="'Ryker Stewart'!A1" display="Ryker Stewart" xr:uid="{0F8A494E-053A-4317-8C08-F18640E89630}"/>
    <hyperlink ref="C35" location="'Scott Jackson'!A1" display="Scott Jackson" xr:uid="{F850B276-16C3-434E-8544-8ECB0CA8EF9D}"/>
    <hyperlink ref="C196" location="'Stan Fitch'!A1" display="Stan Fitch" xr:uid="{E2B52FC6-6182-4B8E-9B16-742F186B338D}"/>
    <hyperlink ref="C173" location="'Vic Severino'!A1" display="Vic Severino" xr:uid="{ADA8C78B-0FCF-41AD-85A5-93688AD9D7FB}"/>
    <hyperlink ref="C90" location="'Will Fortson'!A1" display="Will Fortson" xr:uid="{9C73C235-6559-456F-95A5-5FECFB6B7BF2}"/>
    <hyperlink ref="C193" location="'Alan Gatlin'!A1" display="Alan Gatlin" xr:uid="{339A44D1-6A50-48A5-B817-0370A72932C2}"/>
    <hyperlink ref="C118" location="'Dennis Cahill'!A1" display="Dennis Cahill" xr:uid="{17F4226A-BE0D-4AA9-BDA8-5EF71A18F14D}"/>
    <hyperlink ref="C195" location="'Ken Patton'!A1" display="Ken Patton" xr:uid="{F4CF9800-4EA7-4B00-A0F0-925342E91292}"/>
    <hyperlink ref="C119" location="'Benji Matoy'!A1" display="Benji Matoy" xr:uid="{7FAD975E-8933-48FC-96B9-0AB8DEF2E7BB}"/>
    <hyperlink ref="C138" location="'Drew Johnston'!A1" display="Drew Johnston" xr:uid="{56FA7761-A3C4-4AB9-AE11-123EABA2C5CD}"/>
    <hyperlink ref="C154" location="'Jack Baker'!A1" display="Jack Baker" xr:uid="{079298BF-6154-4F31-B8F6-ED68E33CE337}"/>
    <hyperlink ref="C148" location="'Jay Fruth'!A1" display="Jay Fruth" xr:uid="{95D5F0A2-5B36-4F8F-8E5D-B3D55D24A20E}"/>
    <hyperlink ref="C179" location="'Mark Junkins'!A1" display="Mark Junkins" xr:uid="{619BDB70-7D3D-4271-9D53-595EE02AD909}"/>
    <hyperlink ref="C96" location="'Rick Eddington'!A1" display="Rick Eddington" xr:uid="{4E766AB2-6FCF-4DAA-B23A-BEE7A61CEDC2}"/>
    <hyperlink ref="C47" location="'Robert Jackson'!A1" display="Robert Jackson" xr:uid="{9CDBC984-489F-47E0-A4FA-1306DDDF60E4}"/>
    <hyperlink ref="C65" location="'Gary Hicks'!A1" display="Gary Hicks" xr:uid="{FF6ACE4D-C319-4C2B-B2B1-283EA7432079}"/>
    <hyperlink ref="C151" location="'Charlie Sinatra'!A1" display="Charlie Sinatra" xr:uid="{AD8038F1-A1DB-42D8-941D-C06316A1F5B1}"/>
    <hyperlink ref="C142" location="'Chuck Kinnaird'!A1" display="Chuck Kinnaird" xr:uid="{D69004B8-FF5A-4003-BB01-DDC3D260BC22}"/>
    <hyperlink ref="C146" location="'Dan Patchin'!A1" display="Dan Patchin" xr:uid="{72F450E7-A126-4E23-8EC1-2D12CC2AA4FF}"/>
    <hyperlink ref="C180" location="'Frank Sega'!A1" display="Frank Sega" xr:uid="{13FA5396-81FF-4455-BF04-155723E9F24C}"/>
    <hyperlink ref="C169" location="'Harold Cook'!A1" display="Harold Cook" xr:uid="{C86CEA70-84E8-470D-B4AC-7F1CC3B6FA96}"/>
    <hyperlink ref="C153" location="'Patrick Driscoll'!A1" display="Patricia Driscoll" xr:uid="{B853A657-2446-43B5-8E68-8BD222A9D111}"/>
    <hyperlink ref="C140" location="'Rick Korpi'!A1" display="Rick Korpi" xr:uid="{E9C9E365-6417-4218-AFC1-518DEFE1849C}"/>
    <hyperlink ref="C163" location="'Steve Washock Sr'!A1" display="Steve Washock Sr" xr:uid="{1CCCEBC1-DDF0-4034-8C5C-BB4EC984E5C2}"/>
    <hyperlink ref="C127" location="'Tony Washock'!A1" display="Tony Washock" xr:uid="{C327B587-26C3-4B00-A5BD-84AF96BD6334}"/>
    <hyperlink ref="C84" location="'Arch Morgan'!A1" display="Arch Morgan" xr:uid="{11884C50-F040-49E7-BCD6-4A25BBAA582A}"/>
    <hyperlink ref="C156" location="'Rene Melendez'!A1" display="Rene Melendez" xr:uid="{308420BC-D3E7-4739-B0F0-FEC60D42AE56}"/>
    <hyperlink ref="C45" location="'Jerry Thompson'!A1" display="Jerry Thompson" xr:uid="{B10777AF-00CB-4311-9D7A-187C5B4F07FE}"/>
    <hyperlink ref="C135" location="'Joe Wells'!A1" display="Joe Wells" xr:uid="{58802F1C-D1EB-4522-A257-CDD25EE089F1}"/>
    <hyperlink ref="C109:C110" location="'Bob Alderman'!A1" display="Bob Alderman" xr:uid="{FC9FE48D-C2C4-4955-8BBE-95EDB3EB9FBE}"/>
    <hyperlink ref="C188" location="'Jim Riggs'!A1" display="Jim Riggs" xr:uid="{E01B8684-8BFA-449D-B62F-5EE1A7A0E345}"/>
    <hyperlink ref="C49" location="'Michael Miller'!A1" display="Michael Miller" xr:uid="{2E3DEA78-8FFD-4B80-BDCA-5C518AFDCC31}"/>
    <hyperlink ref="C202" location="'Jarrod Morgan'!A1" display="Jarrod Morgan" xr:uid="{BF02D6B3-ED45-4B0F-9B7E-F6592B47719C}"/>
    <hyperlink ref="C64" location="'Joe Yanez'!A1" display="Joe Yanez" xr:uid="{F913B9F5-396A-40CC-9F54-2AC88392B694}"/>
    <hyperlink ref="C166" location="'Ken Mix'!A1" display="Ken Mix" xr:uid="{F6137D68-BF48-4A48-B363-CB938C3298CE}"/>
    <hyperlink ref="C95" location="'Robert Tyree'!A1" display="Robert Tyree" xr:uid="{790F5A3B-9973-4584-87CE-D8B3AE2E0D10}"/>
    <hyperlink ref="C12" location="'Troy Gibbens'!A1" display="Troy Gibbens" xr:uid="{B2088299-0C90-40CD-B7DB-7E29E79DC3DD}"/>
    <hyperlink ref="C114:C118" location="'Bob Alderman'!A1" display="Bob Alderman" xr:uid="{C4C1C378-FEB4-47AC-854F-DFDAF4F9BCAE}"/>
    <hyperlink ref="C165" location="'Andrew Dibartolomeo'!A1" display="Andrew Dibartolomeo" xr:uid="{7D55B43C-368C-41A8-9B34-7EFC9B176180}"/>
    <hyperlink ref="C7" location="'Bob Huth'!A1" display="Bob Huth" xr:uid="{126EF52D-9BC7-4EFB-B485-2EA5D1AE1E8D}"/>
    <hyperlink ref="C145" location="'Freddy Geiselbreth'!A1" display="Freddy Geiselbreth" xr:uid="{AD2ED2D4-0B96-4F7F-9DD1-49D5EED2FD43}"/>
    <hyperlink ref="C122" location="'Wesley Scott'!A1" display="Wesley Scott" xr:uid="{3F753387-1A06-44A2-9C7D-8C5109E179FB}"/>
    <hyperlink ref="C129" location="'Arthur Cole'!A1" display="Arthur Cole" xr:uid="{2AAB1BF0-2821-4CB4-825E-A73337407326}"/>
    <hyperlink ref="C94" location="'Dale Taft'!A1" display="Dale Taft" xr:uid="{8E40ACE3-F0DB-49A4-93E0-3FB66B4DAFD4}"/>
    <hyperlink ref="C167" location="'Dean Dixon'!A1" display="Dean Dixon" xr:uid="{0D53503A-2F1F-4250-8F0C-07F6BABF4D56}"/>
    <hyperlink ref="C122:C125" location="'Bob Alderman'!A1" display="Bob Alderman" xr:uid="{13BBCDC7-BEFB-414B-A276-4A0164AFE5A7}"/>
    <hyperlink ref="C170" location="'Bella Farias'!A1" display="Bella Farias" xr:uid="{A308E336-ADD7-4A7F-9E80-C59365B8BB2E}"/>
    <hyperlink ref="C73" location="'Evan Stapleton'!A1" display="Evan Stapleton" xr:uid="{9AABBF78-548E-4BA6-AC69-304A33A90F7E}"/>
    <hyperlink ref="C98" location="'Matthew Tignor'!A1" display="Matthew Tignor" xr:uid="{177F4E1B-807D-4C5F-88AF-3FE87DE8B0A4}"/>
    <hyperlink ref="C97" location="'Randy Brown'!A1" display="Randy Brown" xr:uid="{DCB24D8F-2556-4B59-AB48-F5CAF3435B07}"/>
    <hyperlink ref="C87" location="'Tom Woebkenberg'!A1" display="Tom Woebkenberg" xr:uid="{72C73A6C-D0F8-4FD1-9BA2-23714B708116}"/>
    <hyperlink ref="C61" location="'Ronald Borden'!A1" display="Ronald Borden" xr:uid="{25A7575E-3FAE-4351-9D9D-2AB31631AE76}"/>
    <hyperlink ref="C20" location="'Doug Depweg'!A1" display="Doug Depweg" xr:uid="{56688C8D-5093-412E-AAC4-5242AFA8B212}"/>
    <hyperlink ref="C29" location="'Rick Eddington'!A1" display="Rick Eddington" xr:uid="{6774554D-BAEA-4B69-B3FB-748562AC6660}"/>
    <hyperlink ref="C50" location="'Dana Waxler'!A1" display="Dana Waxler" xr:uid="{B8459375-1B23-43A9-82AF-A87BCA36C63C}"/>
    <hyperlink ref="C174" location="'Carl Griffin'!A1" display="Carl Griffin" xr:uid="{9A16EA87-41E1-4C5A-8544-A2C460DC076F}"/>
    <hyperlink ref="C19" location="'Justin Fortson'!A1" display="Justin Fortson" xr:uid="{BB377B84-012A-4397-B268-E7B3F966FB28}"/>
    <hyperlink ref="C23" location="'Dave Eisenschmied'!A1" display="Dave Eisenschmied" xr:uid="{A6F9F046-63D8-446F-B7A9-BDB6C5E8338F}"/>
    <hyperlink ref="C57" location="'Walter Smith'!A1" display="Walter Smith" xr:uid="{98973B74-3FCB-43CD-A40E-4104E7884DDD}"/>
    <hyperlink ref="C40" location="'Claudia Escoto'!A1" display="Claudia Escoto" xr:uid="{616C8F64-71A4-47B0-8615-1EB48BE585E6}"/>
    <hyperlink ref="C128:C130" location="'Bob Alderman'!A1" display="Bob Alderman" xr:uid="{B294E0D1-63E1-42D0-ADA2-CD1E64CB506E}"/>
    <hyperlink ref="C75" location="'David Jennings'!A1" display="David Jennings" xr:uid="{DEB7EAA1-081C-412C-94A5-9D856B0E14F9}"/>
    <hyperlink ref="C125" location="'Mike Comas'!A1" display="Mike Comas" xr:uid="{6FA9CC0E-CE83-4AEE-BDBA-8D0B37DB5E4C}"/>
    <hyperlink ref="C81" location="'Roger Foshee'!A1" display="Roger Foshee" xr:uid="{4B2D8B8B-99A1-437D-93FF-6098F3D18C4A}"/>
    <hyperlink ref="C32" location="'Bill Meyer'!A1" display="Bill Meyer" xr:uid="{8166A9C8-56A0-4F8F-8341-304CC1AF01E8}"/>
    <hyperlink ref="C59" location="'Bob Duncan'!A1" display="Bob Dunkin" xr:uid="{16E7338B-387F-4AED-B584-B8F2B86CBB01}"/>
    <hyperlink ref="C192" location="'David Durrant'!A1" display="David Durrant" xr:uid="{A093C492-4F5C-46F8-908F-15971A6A5896}"/>
    <hyperlink ref="C159" location="'Bob Alderman'!A1" display="Bob Alderman" xr:uid="{81F9835B-DEF9-47E0-9DD6-96436092308F}"/>
    <hyperlink ref="C34" location="'Cody Dockery'!A1" display="Cody Dockery" xr:uid="{08247EDE-B83B-4862-8855-4657ADE2D0FC}"/>
    <hyperlink ref="C22" location="'Judy Gallion'!A1" display="Judy Gallion" xr:uid="{621FC426-6EB2-40DA-9B47-977F0D972688}"/>
    <hyperlink ref="C134:C139" location="'Bob Alderman'!A1" display="Bob Alderman" xr:uid="{1F03E200-5CC3-4BF7-8FF6-ECB4725F95F1}"/>
    <hyperlink ref="C160" location="'Chuck Miller'!A1" display="Chuck Miller" xr:uid="{5E482F5C-5C33-4455-93E3-2BFCADE87769}"/>
    <hyperlink ref="C104" location="'Jason Rasnake'!A1" display="Jason Rasnake" xr:uid="{390F13F1-0569-45A2-86E0-0D44B90EF492}"/>
    <hyperlink ref="C101" location="'John Johnson'!A1" display="John Johnson" xr:uid="{9D261FB7-25B0-4F3A-BE58-69365F6EFF03}"/>
    <hyperlink ref="C171" location="'Matt McConnell'!A1" display="Matt McConnell" xr:uid="{83C3A9C0-07A5-4ED8-8128-669C05A1F9D4}"/>
    <hyperlink ref="C16" location="'Shawn Hudson'!A1" display="Shawn Hudson" xr:uid="{FAB2652B-1594-45B9-80A5-433A85834587}"/>
    <hyperlink ref="C199" location="'Tom Grant'!A1" display="Tom Grant" xr:uid="{DF415C7B-0653-4100-9997-F125958DDE40}"/>
    <hyperlink ref="C162" location="'Terry Knisley'!A1" display="Terry Knisley" xr:uid="{28F7643C-F49D-48B4-90E7-337A98DAAD70}"/>
    <hyperlink ref="C25" location="'Jack Hutchinson'!A1" display="Jack Hutchinson" xr:uid="{71D936B7-A427-4191-89D8-6BA845C574B1}"/>
    <hyperlink ref="C91" location="'Derrick Morgan'!A1" display="Derrick Morgan" xr:uid="{4C7D66C1-331A-49A4-BE8F-FD667BBF129D}"/>
    <hyperlink ref="C128" location="'Kim Wilson'!A1" display="Kim Wilson" xr:uid="{8B2F0CFF-8290-49F8-99BB-A9F579F2149F}"/>
    <hyperlink ref="C181" location="'Charles Maley'!A1" display="Charles Maley" xr:uid="{F821297A-75D6-43B2-99BB-17E56246C989}"/>
    <hyperlink ref="C146:C148" location="'Bob Alderman'!A1" display="Bob Alderman" xr:uid="{FEDCE188-35BA-4146-83E7-7C809649CB95}"/>
    <hyperlink ref="C121" location="'Joe Maley'!A1" display="Joe Maley" xr:uid="{8B81A281-9B04-4E6F-8204-EAC474F15E1F}"/>
    <hyperlink ref="C189" location="'Larry Watson'!A1" display="Larry Watson" xr:uid="{38B16CDA-E28E-4D74-8A0E-3541C1FB5DE0}"/>
    <hyperlink ref="C141" location="'Scott Rauch'!A1" display="Scorr Rauch" xr:uid="{A7DC93D4-D580-4AEB-BF77-4C71AC4D7049}"/>
    <hyperlink ref="C150" location="'Skip Ducan'!A1" display="Skip Ducan" xr:uid="{AF36C6F3-3A12-4A0B-9274-B893464DFFE2}"/>
    <hyperlink ref="C24" location="'Matt Brown'!A1" display="Matt Brown" xr:uid="{F81B3AEF-5191-4B38-BD9D-7A5A23593948}"/>
    <hyperlink ref="C28" location="'Jon Landsaw'!A1" display="Jon Landsaw" xr:uid="{18B4CE02-640C-43F5-B29F-B4A156BA1EDF}"/>
    <hyperlink ref="C194" location="'David Ellwood'!A1" display="David Ellwood" xr:uid="{BA86D17D-9BF3-4994-8D5E-663EDECA3326}"/>
    <hyperlink ref="C136" location="'Melvin Ferguson'!A1" display="Melvin Ferguson" xr:uid="{DD29758E-1051-4C63-90E0-D2C5AAC795E9}"/>
    <hyperlink ref="C18" location="'Bill Poor'!A1" display="Bill Poor" xr:uid="{5C3AD4E7-7108-4F01-922D-5C398B1A0C57}"/>
    <hyperlink ref="C63" location="'Tom Muntzinger'!A1" display="Tom Muntzinger" xr:uid="{BE3F2497-7BCE-4B17-BD3E-2FC44CC25C43}"/>
    <hyperlink ref="C124" location="'Cindy Freeman'!A1" display="Cindy Freeman" xr:uid="{4C0D468A-4A5A-4F46-8ED6-C31665F2AC1D}"/>
    <hyperlink ref="C71" location="'Steve Pennington'!A1" display="Steve Pennington" xr:uid="{FB8384E2-F8B0-4246-9607-EB7FB975E355}"/>
    <hyperlink ref="C204" location="'Charles Mullins'!A1" display="Charles Mullins" xr:uid="{48D37484-4BEB-405A-9182-9BEE2B7BEFE9}"/>
    <hyperlink ref="C44" location="'Johnathan Keller'!A1" display="Johnathan Keller" xr:uid="{9B1C993D-5220-499D-8983-3EB96A73E594}"/>
    <hyperlink ref="C68" location="'Doug Adams'!A1" display="Doug Adams" xr:uid="{384BFBAD-A1E4-4ED8-AC4C-9142E360EBA2}"/>
    <hyperlink ref="C190" location="'Scott Haskins'!A1" display="Scott Haskins" xr:uid="{F36027DD-C04E-407D-B0A4-B2CD70F40BDA}"/>
    <hyperlink ref="C155" location="'TJ Buckley'!A1" display="TJ Buckley" xr:uid="{12B6D416-7797-45A3-86DA-D6D3B73A4999}"/>
    <hyperlink ref="C11" location="'Dean Irvin'!A1" display="Dean Irvin" xr:uid="{6A4B5232-0F47-46DD-B0C9-388EE5704F29}"/>
    <hyperlink ref="C103" location="'Mike Burns'!A1" display="Mike Burns" xr:uid="{B2078687-0BEB-4E55-AB83-FA6DC4482FB0}"/>
    <hyperlink ref="C115" location="'Nathon Jones'!A1" display="Nathon Jones" xr:uid="{E1DC375B-E862-4ADF-975F-8A4B81857D49}"/>
    <hyperlink ref="C78" location="'Rose Albright'!A1" display="Rose Albright" xr:uid="{3221461C-2AB1-4380-9B98-F7A5F7262128}"/>
    <hyperlink ref="C116" location="'Terry Cannon'!A1" display="Terry Cannon" xr:uid="{5C606462-1882-400F-9902-D330D3F26566}"/>
    <hyperlink ref="C183" location="'Charles Dohring'!A1" display="Charles Dohring" xr:uid="{059E6AA8-6F80-4773-A1D1-26DAC36FF4FB}"/>
    <hyperlink ref="C66" location="'Bob Alderman'!A1" display="Bob Alderman" xr:uid="{65FFA334-D20F-40CC-8F12-2037EE90C32F}"/>
    <hyperlink ref="C48" location="'Glen Dawson'!A1" display="Glen Dawson" xr:uid="{4CBF196F-FCF5-45C2-B3FB-6E314269098F}"/>
    <hyperlink ref="C134" location="'CW Parker'!A1" display="CW Parker" xr:uid="{E25FF108-CBF0-4151-9308-07C7E96E94E7}"/>
    <hyperlink ref="C137" location="'Geoff Jecman'!A1" display="Geoff Jecman" xr:uid="{74B6D5CA-EFD1-4CD6-9262-34D65A585F4B}"/>
    <hyperlink ref="C112" location="'Matt Dingle'!A1" display="Matt Dingle" xr:uid="{A176B2F2-BFBE-4336-9422-458E99400D14}"/>
    <hyperlink ref="C79" location="'Ron Hradesky'!A1" display="Ron Hradesky" xr:uid="{84508106-08D6-4960-A667-D1F382D7790A}"/>
    <hyperlink ref="C41" location="'Emory Viands'!A1" display="Emory Viands" xr:uid="{31B84ED4-4777-4875-A8D0-32A17D2B3379}"/>
    <hyperlink ref="C93" location="'Bruce Copley'!A1" display="Bruce Copley" xr:uid="{A29F35B5-6D8E-41DA-87C1-859896957244}"/>
    <hyperlink ref="C80" location="'Jim Haley'!A1" display="Jim Haley" xr:uid="{AE64D6F6-F9AB-42F0-B225-594054589675}"/>
    <hyperlink ref="C126" location="'Justin Lowe'!A1" display="Justin Lowe" xr:uid="{6E243A4D-37E7-4FB6-A227-9C7DA3212803}"/>
    <hyperlink ref="C182" location="'Mike Patrick'!A1" display="Mike Patrick" xr:uid="{439F2EF3-4054-4306-BBE8-30C8F574D0EF}"/>
    <hyperlink ref="C197" location="'Keith Hesseling'!A1" display="Keith Hesseling" xr:uid="{5DB363EB-11FC-4BE4-A87C-C9F63A8EC996}"/>
    <hyperlink ref="C83" location="'Steve Reynolds'!A1" display="Steve Reynolds" xr:uid="{70B4365A-343D-40BC-8BEC-79192721C829}"/>
    <hyperlink ref="C43" location="'Mark Lippi'!A1" display="Mark Lippi" xr:uid="{59F5679C-CD02-436F-B6A3-7ED6306178D8}"/>
    <hyperlink ref="C54" location="'Heather Johns'!A1" display="Heather Johns" xr:uid="{DCE92129-900A-4364-9875-BE10ED99197F}"/>
    <hyperlink ref="C51" location="'Julie Mekolites'!A1" display="Julie Mekolites" xr:uid="{85796FC9-75DC-4912-A706-6DA4CC7EEABB}"/>
    <hyperlink ref="C55" location="'David Joe'!A1" display="David Joe" xr:uid="{AD7DD7AA-0F9B-488A-8E27-410C39DF87DD}"/>
    <hyperlink ref="C60" location="'Juan Iracheta'!A1" display="Juan Iracheta" xr:uid="{8E6020CA-885F-4C7C-9D76-CA1048C8DF2F}"/>
    <hyperlink ref="C205" location="'Brad Muller'!A1" display="Brad Muller" xr:uid="{EC2718C2-EB4D-462D-A465-90B38027F903}"/>
    <hyperlink ref="C203" location="'Madilyn Wilson'!A1" display="Madilyn Wilson" xr:uid="{4CA1ADDC-5D55-4D9C-9B8B-A926FEE48BF7}"/>
    <hyperlink ref="C13" location="'Jim Peightal'!A1" display="Jim Peightal" xr:uid="{A3D40175-74C0-4185-B9BE-AAEC0104BE35}"/>
    <hyperlink ref="C17" location="'Jake Radwanski'!A1" display="Jake Radwanski" xr:uid="{0E3A07CE-C6F8-4070-9563-69AB5E0C2D48}"/>
    <hyperlink ref="C31" location="'John Mullins'!A1" display="John Mullins" xr:uid="{00D3F2E4-4EAD-474A-A7C6-4F367CC8F53A}"/>
    <hyperlink ref="C27" location="'Bill Kushner'!A1" display="Bill Kushner" xr:uid="{97A5A38E-C6FB-4C29-8B9A-238BCFB026A5}"/>
    <hyperlink ref="C26" location="'Tony Greenway'!A1" display="Tony Greenway" xr:uid="{3EEFA424-7D08-45C5-BA6C-91753B8B4798}"/>
    <hyperlink ref="C67" location="'Chuck Brooks'!A1" display="Chuck Brooks" xr:uid="{8E8B854A-2EAE-4387-8E93-694EA7A26C80}"/>
    <hyperlink ref="C191" location="'John Schulze'!A1" display="John Schulze" xr:uid="{8FEC2757-93DF-43C1-A111-5E9D36EEC2AA}"/>
    <hyperlink ref="C76" location="'Don Tucker'!A1" display="Don Tucker" xr:uid="{018D0A58-AD41-43F9-AB23-AAFFA3F31597}"/>
    <hyperlink ref="C10" location="'Larry McGill'!A1" display="Larry McGill" xr:uid="{B0C73592-6541-48F7-9C5F-EB8A6729AB51}"/>
    <hyperlink ref="C74" location="'Nick Palmer'!A1" display="Nick Palmer" xr:uid="{50D58EF0-B914-4EA2-8936-7422EBD71B1B}"/>
    <hyperlink ref="C149" location="'Brett Cavins'!A1" display="Brett Cavins" xr:uid="{76587E67-8BF8-4F9C-A5EC-7A2A3D392ABC}"/>
    <hyperlink ref="C147" location="'Bill Dobson'!A1" display="Bill Dobson" xr:uid="{E64D8F11-559C-45A2-BEB2-9C20EA833C7F}"/>
    <hyperlink ref="C143" location="'Paul Schray'!A1" display="Paul Schray" xr:uid="{B85AD67B-4FEF-4383-A25B-1AA0F6B7EF2B}"/>
    <hyperlink ref="C9" location="'David McGeorge'!A1" display="David McGeorge" xr:uid="{BCF0849D-AB5A-401C-831F-20CFB0F78B97}"/>
    <hyperlink ref="C46" location="'John Joesph'!A1" display="John Joesph" xr:uid="{57D9EA43-6D04-420D-8C6A-044AC7065A0D}"/>
    <hyperlink ref="C58" location="'Bert Farias'!A1" display="Bert Farias" xr:uid="{A857D497-94D3-47BB-966E-01CA01978A58}"/>
    <hyperlink ref="C36" location="'Pitt Connelly'!A1" display="Pitt Connelly" xr:uid="{4FF762FC-C375-4DEB-9445-3920BD89DCC6}"/>
    <hyperlink ref="C185" location="'Charles Span'!A1" display="Charles Span" xr:uid="{66EBC866-4428-48C8-A49F-B8AF289FEF3F}"/>
    <hyperlink ref="C132" location="'Jacob Roberts'!A1" display="Jacob Roberts" xr:uid="{BDB87DBF-ACFB-49FF-9888-4C9BA58D52A5}"/>
    <hyperlink ref="C92" location="'Daniel Henry'!A1" display="Daniel Henry" xr:uid="{22F168D5-1C70-44CA-8D18-B85BE071B7AF}"/>
    <hyperlink ref="C105" location="'Glen Dickson'!A1" display="Glen Dickson" xr:uid="{84B1379A-573B-43E1-B63C-8CA800F776DA}"/>
    <hyperlink ref="C158" location="'Jim Stapleton'!A1" display="Jim Stapleton" xr:uid="{0C28205B-367C-4CD0-9AB9-67253E4BE007}"/>
    <hyperlink ref="C161" location="'Kirby Dahl'!A1" display="Kirby Dahl" xr:uid="{BD9F8E83-3127-4A01-BB10-51ED085AA10F}"/>
    <hyperlink ref="C123" location="'Philip Beekley'!A1" display="Phillip Beekley" xr:uid="{C5365C38-5CA1-4EDA-89CB-D7D023F404E3}"/>
    <hyperlink ref="C30" location="'Max Muhlenkamp'!A1" display="Max Muhlenkamp" xr:uid="{2D44ABCC-D8FC-44AA-A212-73E96E8471D1}"/>
    <hyperlink ref="C42" location="'Dave Freeman'!A1" display="Dave Freeman" xr:uid="{9503C9AA-B42F-4731-AEE4-1245F5F184D7}"/>
    <hyperlink ref="C133" location="'Mike Freeman'!A1" display="Mike Freeman" xr:uid="{64FBD4EB-A288-452E-B4B6-E56532FC711B}"/>
    <hyperlink ref="C114" location="'Clay Cantrell'!A1" display="Clay Cantrell" xr:uid="{203B5DFB-703E-454F-A8B9-ACCE5449AC15}"/>
    <hyperlink ref="C102" location="'Stan Hall'!A1" display="Stan Hall" xr:uid="{FD519BA6-00CD-4229-AD3D-5B54A2C9C682}"/>
    <hyperlink ref="C38" location="'Raymond Stewart'!A1" display="Raymond Stewart" xr:uid="{CDCDF508-1FA9-4CBA-B435-891FB5CDDBB1}"/>
    <hyperlink ref="C99" location="'Brandon Hayes'!A1" display="Brandon Hayes" xr:uid="{895EF473-FBC3-49D4-B479-C6A880767E45}"/>
    <hyperlink ref="C72" location="'Foster Arvin'!A1" display="Foster Arvin" xr:uid="{46425FFD-0F92-4E3E-927E-32E39A08A105}"/>
    <hyperlink ref="C139" location="'Jim Swaringin'!A1" display="Jim Swaringin" xr:uid="{A0458E4F-32AB-4D91-9B11-EA2CFB257633}"/>
    <hyperlink ref="C176" location="'Rod Weiss'!A1" display="Rod Weiss" xr:uid="{D74ED461-F081-4E64-BE1E-1B227B2C20EB}"/>
    <hyperlink ref="C52" location="'Craig Bailey'!A1" display="Craig Bailey" xr:uid="{5AD31B49-DFCA-42C5-BFF6-B17BE7A9DC35}"/>
    <hyperlink ref="C62" location="'Ray Lydon'!A1" display="Ray Lydon" xr:uid="{A4ED9EA7-898C-4C62-A3FE-91CDE96D1EBB}"/>
    <hyperlink ref="C21" location="'James Freeman'!A1" display="James Freeman" xr:uid="{27741ED3-308B-4522-B3D5-CAFBA074AE8B}"/>
    <hyperlink ref="C85" location="'Tommy Fort'!A1" display="Tommy Fort" xr:uid="{AE287201-608A-4BFE-BC31-4E55839BDE52}"/>
    <hyperlink ref="C56" location="'Sterling Martin'!A1" display="Sterling Martin" xr:uid="{7A156890-69A2-4129-B627-C5BC33D33A85}"/>
    <hyperlink ref="C53" location="'John Stapleton'!A1" display="John Stapleton" xr:uid="{105BE144-A4D4-45AC-956A-664D8746276D}"/>
    <hyperlink ref="C100" location="'Brandon Dubois'!A1" display="Bob Alderman" xr:uid="{CE79E240-CA64-4AEC-B7ED-5E1778E85300}"/>
    <hyperlink ref="C164" location="'Chance Heath'!A1" display="Chance Heath" xr:uid="{81CD47C5-937F-482A-A1F7-23CA9770D6B6}"/>
    <hyperlink ref="C175" location="'Neal McPaul'!A1" display="Neal McPaul" xr:uid="{B024FF31-C422-4664-B667-47723A63A2C4}"/>
    <hyperlink ref="C111" location="'Allen Wood'!A1" display="Allen Wood" xr:uid="{14978295-404A-427E-BC12-BED12FEB2E2F}"/>
    <hyperlink ref="C201" location="'Bill Smith'!A1" display="Bill Smith" xr:uid="{63934445-4086-468B-BA67-033E068E23EE}"/>
    <hyperlink ref="C8" location="'Marvin Batliner'!A1" display="Marvin Batliner" xr:uid="{05EFF514-9B75-4763-9593-DB560382F7E7}"/>
    <hyperlink ref="C106" location="'Andy Slade'!A1" display="Andy Slade" xr:uid="{FE2315BC-438C-464B-8ABD-8D28380581C0}"/>
    <hyperlink ref="C172" location="'Jamie Phipps'!A1" display="Jamie Phipps" xr:uid="{8EF49D98-2AE5-4615-846D-6ACE18A88C96}"/>
    <hyperlink ref="C14" location="'Scott Spencer'!A1" display="Scott Spencer" xr:uid="{15AC8779-0C93-41EA-A0B9-47E261FEC862}"/>
    <hyperlink ref="C77" location="'Carl Turner'!A1" display="Carl Turner" xr:uid="{0396D713-9D97-4178-A16C-79566CD3617F}"/>
    <hyperlink ref="C88" location="'Jody Campbell'!A1" display="Jody Campbell" xr:uid="{39282B8D-5D8D-4AF7-8732-BA9A788F374F}"/>
    <hyperlink ref="C82" location="'John Herald'!A1" display="John Herald" xr:uid="{DF6FC8D5-8100-47B7-B28C-CA90012A89C4}"/>
    <hyperlink ref="C108" location="'Tony Kavtz'!A1" display="Tony Kavtz" xr:uid="{31AABAD0-C023-4A93-8C9E-CEE2BE9748B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FE7F6-FD2F-44D2-BA88-ACF99F34F3D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240</v>
      </c>
      <c r="C2" s="14">
        <v>45179</v>
      </c>
      <c r="D2" s="15" t="s">
        <v>122</v>
      </c>
      <c r="E2" s="16">
        <v>179</v>
      </c>
      <c r="F2" s="16">
        <v>181</v>
      </c>
      <c r="G2" s="16">
        <v>183</v>
      </c>
      <c r="H2" s="16">
        <v>187</v>
      </c>
      <c r="I2" s="16"/>
      <c r="J2" s="16"/>
      <c r="K2" s="17">
        <v>4</v>
      </c>
      <c r="L2" s="17">
        <v>730</v>
      </c>
      <c r="M2" s="18">
        <v>182.5</v>
      </c>
      <c r="N2" s="19">
        <v>2</v>
      </c>
      <c r="O2" s="20">
        <v>184.5</v>
      </c>
    </row>
    <row r="4" spans="1:17" x14ac:dyDescent="0.25">
      <c r="K4" s="8">
        <f>SUM(K2:K3)</f>
        <v>4</v>
      </c>
      <c r="L4" s="8">
        <f>SUM(L2:L3)</f>
        <v>730</v>
      </c>
      <c r="M4" s="7">
        <f>SUM(L4/K4)</f>
        <v>182.5</v>
      </c>
      <c r="N4" s="8">
        <f>SUM(N2:N3)</f>
        <v>2</v>
      </c>
      <c r="O4" s="11">
        <f>SUM(M4+N4)</f>
        <v>184.5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07" priority="1" rank="1"/>
  </conditionalFormatting>
  <conditionalFormatting sqref="J2">
    <cfRule type="top10" dxfId="306" priority="2" rank="1"/>
  </conditionalFormatting>
  <hyperlinks>
    <hyperlink ref="Q1" location="'National Rankings'!A1" display="Back to Ranking" xr:uid="{4AEE157C-AE68-4587-82F2-94C2163E0A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954153-88C6-454E-9255-B8E411C2C5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3BEFA-752F-42B2-9315-78CEE4FC560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247</v>
      </c>
      <c r="C2" s="14">
        <v>45189</v>
      </c>
      <c r="D2" s="15" t="s">
        <v>38</v>
      </c>
      <c r="E2" s="16">
        <v>174</v>
      </c>
      <c r="F2" s="16">
        <v>183</v>
      </c>
      <c r="G2" s="16">
        <v>178</v>
      </c>
      <c r="H2" s="16">
        <v>186</v>
      </c>
      <c r="I2" s="16"/>
      <c r="J2" s="16"/>
      <c r="K2" s="17">
        <v>4</v>
      </c>
      <c r="L2" s="17">
        <v>721</v>
      </c>
      <c r="M2" s="18">
        <v>180.25</v>
      </c>
      <c r="N2" s="19">
        <v>2</v>
      </c>
      <c r="O2" s="20">
        <v>182.25</v>
      </c>
    </row>
    <row r="3" spans="1:17" x14ac:dyDescent="0.25">
      <c r="A3" s="12" t="s">
        <v>26</v>
      </c>
      <c r="B3" s="13" t="s">
        <v>247</v>
      </c>
      <c r="C3" s="14">
        <v>45203</v>
      </c>
      <c r="D3" s="15" t="s">
        <v>38</v>
      </c>
      <c r="E3" s="16">
        <v>178</v>
      </c>
      <c r="F3" s="16">
        <v>181</v>
      </c>
      <c r="G3" s="16">
        <v>186</v>
      </c>
      <c r="H3" s="16">
        <v>174</v>
      </c>
      <c r="I3" s="16"/>
      <c r="J3" s="16"/>
      <c r="K3" s="17">
        <v>4</v>
      </c>
      <c r="L3" s="17">
        <v>719</v>
      </c>
      <c r="M3" s="18">
        <v>179.75</v>
      </c>
      <c r="N3" s="19">
        <v>2</v>
      </c>
      <c r="O3" s="20">
        <v>181.75</v>
      </c>
    </row>
    <row r="4" spans="1:17" x14ac:dyDescent="0.25">
      <c r="A4" s="12" t="s">
        <v>26</v>
      </c>
      <c r="B4" s="13" t="s">
        <v>247</v>
      </c>
      <c r="C4" s="14">
        <v>45210</v>
      </c>
      <c r="D4" s="15" t="s">
        <v>38</v>
      </c>
      <c r="E4" s="16">
        <v>174</v>
      </c>
      <c r="F4" s="16">
        <v>183</v>
      </c>
      <c r="G4" s="16">
        <v>184</v>
      </c>
      <c r="H4" s="16">
        <v>179</v>
      </c>
      <c r="I4" s="16"/>
      <c r="J4" s="16"/>
      <c r="K4" s="17">
        <v>4</v>
      </c>
      <c r="L4" s="17">
        <v>720</v>
      </c>
      <c r="M4" s="18">
        <v>180</v>
      </c>
      <c r="N4" s="19">
        <v>2</v>
      </c>
      <c r="O4" s="20">
        <v>182</v>
      </c>
    </row>
    <row r="6" spans="1:17" x14ac:dyDescent="0.25">
      <c r="K6" s="8">
        <f>SUM(K2:K5)</f>
        <v>12</v>
      </c>
      <c r="L6" s="8">
        <f>SUM(L2:L5)</f>
        <v>2160</v>
      </c>
      <c r="M6" s="7">
        <f>SUM(L6/K6)</f>
        <v>180</v>
      </c>
      <c r="N6" s="8">
        <f>SUM(N2:N5)</f>
        <v>6</v>
      </c>
      <c r="O6" s="11">
        <f>SUM(M6+N6)</f>
        <v>186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B4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:I4">
    <cfRule type="top10" dxfId="141" priority="1" rank="1"/>
  </conditionalFormatting>
  <conditionalFormatting sqref="J2:J4">
    <cfRule type="top10" dxfId="140" priority="2" rank="1"/>
  </conditionalFormatting>
  <hyperlinks>
    <hyperlink ref="Q1" location="'National Rankings'!A1" display="Back to Ranking" xr:uid="{2D6751C9-4A45-4A39-AF3F-6AF45AECA8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C896FC-826D-4B02-819D-B9E0070557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5"/>
  <sheetViews>
    <sheetView workbookViewId="0">
      <selection activeCell="E2" sqref="E2:H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7" t="s">
        <v>26</v>
      </c>
      <c r="B2" s="38" t="s">
        <v>37</v>
      </c>
      <c r="C2" s="14">
        <v>45011</v>
      </c>
      <c r="D2" s="37" t="s">
        <v>33</v>
      </c>
      <c r="E2" s="37">
        <v>182</v>
      </c>
      <c r="F2" s="37">
        <v>178</v>
      </c>
      <c r="G2" s="37">
        <v>182</v>
      </c>
      <c r="H2" s="37">
        <v>166</v>
      </c>
      <c r="I2" s="37"/>
      <c r="J2" s="37"/>
      <c r="K2" s="37">
        <v>4</v>
      </c>
      <c r="L2" s="37">
        <v>708</v>
      </c>
      <c r="M2" s="37">
        <v>177</v>
      </c>
      <c r="N2" s="37">
        <v>2</v>
      </c>
      <c r="O2" s="37">
        <v>179</v>
      </c>
    </row>
    <row r="3" spans="1:17" x14ac:dyDescent="0.25">
      <c r="A3" s="12" t="s">
        <v>26</v>
      </c>
      <c r="B3" s="13" t="s">
        <v>37</v>
      </c>
      <c r="C3" s="14">
        <v>45125</v>
      </c>
      <c r="D3" s="15" t="s">
        <v>33</v>
      </c>
      <c r="E3" s="16">
        <v>181</v>
      </c>
      <c r="F3" s="16">
        <v>183</v>
      </c>
      <c r="G3" s="16">
        <v>186</v>
      </c>
      <c r="H3" s="16">
        <v>183</v>
      </c>
      <c r="I3" s="16"/>
      <c r="J3" s="16"/>
      <c r="K3" s="17">
        <v>4</v>
      </c>
      <c r="L3" s="17">
        <v>733</v>
      </c>
      <c r="M3" s="18">
        <v>183.25</v>
      </c>
      <c r="N3" s="19">
        <v>3</v>
      </c>
      <c r="O3" s="20">
        <v>186.25</v>
      </c>
    </row>
    <row r="5" spans="1:17" x14ac:dyDescent="0.25">
      <c r="K5" s="8">
        <f>SUM(K2:K4)</f>
        <v>8</v>
      </c>
      <c r="L5" s="8">
        <f>SUM(L2:L4)</f>
        <v>1441</v>
      </c>
      <c r="M5" s="7">
        <f>SUM(L5/K5)</f>
        <v>180.125</v>
      </c>
      <c r="N5" s="8">
        <f>SUM(N2:N4)</f>
        <v>5</v>
      </c>
      <c r="O5" s="11">
        <f>SUM(M5+N5)</f>
        <v>185.125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 E3:J3 B3" name="Range1_8_1"/>
    <protectedRange algorithmName="SHA-512" hashValue="ON39YdpmFHfN9f47KpiRvqrKx0V9+erV1CNkpWzYhW/Qyc6aT8rEyCrvauWSYGZK2ia3o7vd3akF07acHAFpOA==" saltValue="yVW9XmDwTqEnmpSGai0KYg==" spinCount="100000" sqref="D2 D3" name="Range1_1_6_1"/>
    <protectedRange algorithmName="SHA-512" hashValue="ON39YdpmFHfN9f47KpiRvqrKx0V9+erV1CNkpWzYhW/Qyc6aT8rEyCrvauWSYGZK2ia3o7vd3akF07acHAFpOA==" saltValue="yVW9XmDwTqEnmpSGai0KYg==" spinCount="100000" sqref="C2 C3" name="Range1_9_1"/>
  </protectedRanges>
  <conditionalFormatting sqref="I2:I3">
    <cfRule type="top10" dxfId="139" priority="5" rank="1"/>
  </conditionalFormatting>
  <conditionalFormatting sqref="J2:J3">
    <cfRule type="top10" dxfId="138" priority="6" rank="1"/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9BE60-F000-40F6-8D5C-759C7AB516B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257</v>
      </c>
      <c r="C2" s="14">
        <v>45213</v>
      </c>
      <c r="D2" s="15" t="s">
        <v>29</v>
      </c>
      <c r="E2" s="16">
        <v>189</v>
      </c>
      <c r="F2" s="16">
        <v>178</v>
      </c>
      <c r="G2" s="16">
        <v>186</v>
      </c>
      <c r="H2" s="16">
        <v>181</v>
      </c>
      <c r="I2" s="16"/>
      <c r="J2" s="16"/>
      <c r="K2" s="17">
        <v>4</v>
      </c>
      <c r="L2" s="17">
        <v>734</v>
      </c>
      <c r="M2" s="18">
        <v>183.5</v>
      </c>
      <c r="N2" s="19">
        <v>3</v>
      </c>
      <c r="O2" s="20">
        <v>186.5</v>
      </c>
    </row>
    <row r="4" spans="1:17" x14ac:dyDescent="0.25">
      <c r="K4" s="8">
        <f>SUM(K2:K3)</f>
        <v>4</v>
      </c>
      <c r="L4" s="8">
        <f>SUM(L2:L3)</f>
        <v>734</v>
      </c>
      <c r="M4" s="7">
        <f>SUM(L4/K4)</f>
        <v>183.5</v>
      </c>
      <c r="N4" s="8">
        <f>SUM(N2:N3)</f>
        <v>3</v>
      </c>
      <c r="O4" s="11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37" priority="1" rank="1"/>
  </conditionalFormatting>
  <conditionalFormatting sqref="J2">
    <cfRule type="top10" dxfId="136" priority="2" rank="1"/>
  </conditionalFormatting>
  <hyperlinks>
    <hyperlink ref="Q1" location="'National Rankings'!A1" display="Back to Ranking" xr:uid="{83E0BE0F-00F3-4005-AE47-D8A3A1AFEE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1AE3B5-D9F3-480D-ACFB-A05A22DDA03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4A02-BE5C-4478-8E59-DB301CB64BB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94" t="s">
        <v>273</v>
      </c>
      <c r="C2" s="95">
        <v>45259</v>
      </c>
      <c r="D2" s="96" t="s">
        <v>38</v>
      </c>
      <c r="E2" s="97">
        <v>190</v>
      </c>
      <c r="F2" s="97">
        <v>193</v>
      </c>
      <c r="G2" s="97">
        <v>187</v>
      </c>
      <c r="H2" s="97">
        <v>194</v>
      </c>
      <c r="I2" s="97"/>
      <c r="J2" s="97"/>
      <c r="K2" s="98">
        <v>4</v>
      </c>
      <c r="L2" s="98">
        <v>764</v>
      </c>
      <c r="M2" s="99">
        <v>191</v>
      </c>
      <c r="N2" s="100">
        <v>2</v>
      </c>
      <c r="O2" s="101">
        <v>193</v>
      </c>
    </row>
    <row r="4" spans="1:17" x14ac:dyDescent="0.25">
      <c r="K4" s="8">
        <f>SUM(K2:K3)</f>
        <v>4</v>
      </c>
      <c r="L4" s="8">
        <f>SUM(L2:L3)</f>
        <v>764</v>
      </c>
      <c r="M4" s="7">
        <f>SUM(L4/K4)</f>
        <v>191</v>
      </c>
      <c r="N4" s="8">
        <f>SUM(N2:N3)</f>
        <v>2</v>
      </c>
      <c r="O4" s="11">
        <f>SUM(M4+N4)</f>
        <v>193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35" priority="1" rank="1"/>
  </conditionalFormatting>
  <conditionalFormatting sqref="J2">
    <cfRule type="top10" dxfId="134" priority="2" rank="1"/>
  </conditionalFormatting>
  <hyperlinks>
    <hyperlink ref="Q1" location="'National Rankings'!A1" display="Back to Ranking" xr:uid="{9515729A-C96A-4BDA-920A-E6B72B90D4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F896F5-1302-4217-8B0D-D7620FF0AF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BDA3A-5C7C-4DE3-AB4B-2ACE448A12C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194</v>
      </c>
      <c r="C2" s="14">
        <v>45116</v>
      </c>
      <c r="D2" s="15" t="s">
        <v>98</v>
      </c>
      <c r="E2" s="16">
        <v>182</v>
      </c>
      <c r="F2" s="16">
        <v>186</v>
      </c>
      <c r="G2" s="16">
        <v>192.0001</v>
      </c>
      <c r="H2" s="16">
        <v>184</v>
      </c>
      <c r="I2" s="16"/>
      <c r="J2" s="16"/>
      <c r="K2" s="17">
        <v>4</v>
      </c>
      <c r="L2" s="17">
        <v>744.00009999999997</v>
      </c>
      <c r="M2" s="18">
        <v>186.00002499999999</v>
      </c>
      <c r="N2" s="19">
        <v>2</v>
      </c>
      <c r="O2" s="20">
        <v>188.00002499999999</v>
      </c>
    </row>
    <row r="4" spans="1:17" x14ac:dyDescent="0.25">
      <c r="K4" s="8">
        <f>SUM(K2:K3)</f>
        <v>4</v>
      </c>
      <c r="L4" s="8">
        <f>SUM(L2:L3)</f>
        <v>744.00009999999997</v>
      </c>
      <c r="M4" s="7">
        <f>SUM(L4/K4)</f>
        <v>186.00002499999999</v>
      </c>
      <c r="N4" s="8">
        <f>SUM(N2:N3)</f>
        <v>2</v>
      </c>
      <c r="O4" s="11">
        <f>SUM(M4+N4)</f>
        <v>188.00002499999999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7D9141F3-EC68-4FDE-9079-7E81B93498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B8024D-30F5-43C2-8089-E64AD7798A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BB5B-0113-4967-905C-08775A006BB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146</v>
      </c>
      <c r="C2" s="41">
        <v>45067</v>
      </c>
      <c r="D2" s="67" t="s">
        <v>148</v>
      </c>
      <c r="E2" s="68">
        <v>185</v>
      </c>
      <c r="F2" s="68">
        <v>177</v>
      </c>
      <c r="G2" s="68">
        <v>185</v>
      </c>
      <c r="H2" s="68">
        <v>188</v>
      </c>
      <c r="I2" s="68"/>
      <c r="J2" s="68"/>
      <c r="K2" s="69">
        <v>4</v>
      </c>
      <c r="L2" s="69">
        <v>735</v>
      </c>
      <c r="M2" s="70">
        <v>183.75</v>
      </c>
      <c r="N2" s="71">
        <v>5</v>
      </c>
      <c r="O2" s="72">
        <v>188.75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5</v>
      </c>
      <c r="O4" s="11">
        <f>SUM(M4+N4)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6B7B953-608D-4994-8816-1854ABBDE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7A9BB-B05B-4000-8D6D-B91DED6EBA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3BB5-A5BB-49EB-88E9-4D6B491D45CE}">
  <sheetPr codeName="Sheet21"/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27</v>
      </c>
      <c r="C2" s="14">
        <v>44940</v>
      </c>
      <c r="D2" s="15" t="s">
        <v>34</v>
      </c>
      <c r="E2" s="16">
        <v>180</v>
      </c>
      <c r="F2" s="16">
        <v>190</v>
      </c>
      <c r="G2" s="16">
        <v>186</v>
      </c>
      <c r="H2" s="16">
        <v>184</v>
      </c>
      <c r="I2" s="16"/>
      <c r="J2" s="16"/>
      <c r="K2" s="17">
        <v>4</v>
      </c>
      <c r="L2" s="17">
        <v>740</v>
      </c>
      <c r="M2" s="18">
        <v>185</v>
      </c>
      <c r="N2" s="19">
        <v>5</v>
      </c>
      <c r="O2" s="20">
        <v>190</v>
      </c>
    </row>
    <row r="3" spans="1:17" x14ac:dyDescent="0.25">
      <c r="A3" s="12" t="s">
        <v>26</v>
      </c>
      <c r="B3" s="13" t="s">
        <v>27</v>
      </c>
      <c r="C3" s="14" t="s">
        <v>64</v>
      </c>
      <c r="D3" s="15" t="s">
        <v>34</v>
      </c>
      <c r="E3" s="16">
        <v>170</v>
      </c>
      <c r="F3" s="16">
        <v>162</v>
      </c>
      <c r="G3" s="16">
        <v>171</v>
      </c>
      <c r="H3" s="16">
        <v>164</v>
      </c>
      <c r="I3" s="16"/>
      <c r="J3" s="16"/>
      <c r="K3" s="17">
        <v>4</v>
      </c>
      <c r="L3" s="17">
        <v>667</v>
      </c>
      <c r="M3" s="18">
        <v>166.75</v>
      </c>
      <c r="N3" s="19">
        <v>6</v>
      </c>
      <c r="O3" s="20">
        <v>172.75</v>
      </c>
    </row>
    <row r="4" spans="1:17" x14ac:dyDescent="0.25">
      <c r="A4" s="12" t="s">
        <v>26</v>
      </c>
      <c r="B4" s="13" t="s">
        <v>27</v>
      </c>
      <c r="C4" s="14">
        <v>44996</v>
      </c>
      <c r="D4" s="15" t="s">
        <v>47</v>
      </c>
      <c r="E4" s="16">
        <v>153</v>
      </c>
      <c r="F4" s="16">
        <v>154</v>
      </c>
      <c r="G4" s="16">
        <v>171</v>
      </c>
      <c r="H4" s="16">
        <v>169</v>
      </c>
      <c r="I4" s="16"/>
      <c r="J4" s="16"/>
      <c r="K4" s="17">
        <f>COUNT(E4:J4)</f>
        <v>4</v>
      </c>
      <c r="L4" s="17">
        <f>SUM(E4:J4)</f>
        <v>647</v>
      </c>
      <c r="M4" s="18">
        <f>IFERROR(L4/K4,0)</f>
        <v>161.75</v>
      </c>
      <c r="N4" s="19">
        <v>2</v>
      </c>
      <c r="O4" s="20">
        <f>SUM(M4+N4)</f>
        <v>163.75</v>
      </c>
    </row>
    <row r="5" spans="1:17" x14ac:dyDescent="0.25">
      <c r="A5" s="12" t="s">
        <v>26</v>
      </c>
      <c r="B5" s="13" t="s">
        <v>27</v>
      </c>
      <c r="C5" s="14">
        <v>45024</v>
      </c>
      <c r="D5" s="15" t="s">
        <v>34</v>
      </c>
      <c r="E5" s="16">
        <v>179</v>
      </c>
      <c r="F5" s="16">
        <v>172</v>
      </c>
      <c r="G5" s="16">
        <v>179</v>
      </c>
      <c r="H5" s="16">
        <v>184</v>
      </c>
      <c r="I5" s="16"/>
      <c r="J5" s="16"/>
      <c r="K5" s="17">
        <v>4</v>
      </c>
      <c r="L5" s="17">
        <v>714</v>
      </c>
      <c r="M5" s="18">
        <v>178.5</v>
      </c>
      <c r="N5" s="19">
        <v>2</v>
      </c>
      <c r="O5" s="20">
        <v>180.5</v>
      </c>
    </row>
    <row r="6" spans="1:17" x14ac:dyDescent="0.25">
      <c r="A6" s="40" t="s">
        <v>26</v>
      </c>
      <c r="B6" s="39" t="s">
        <v>27</v>
      </c>
      <c r="C6" s="41">
        <v>45073</v>
      </c>
      <c r="D6" s="67" t="s">
        <v>34</v>
      </c>
      <c r="E6" s="68">
        <v>161</v>
      </c>
      <c r="F6" s="68">
        <v>179</v>
      </c>
      <c r="G6" s="68">
        <v>182</v>
      </c>
      <c r="H6" s="68">
        <v>173</v>
      </c>
      <c r="I6" s="68"/>
      <c r="J6" s="68"/>
      <c r="K6" s="69">
        <v>4</v>
      </c>
      <c r="L6" s="69">
        <v>695</v>
      </c>
      <c r="M6" s="70">
        <v>173.75</v>
      </c>
      <c r="N6" s="71">
        <v>2</v>
      </c>
      <c r="O6" s="72">
        <v>175.75</v>
      </c>
    </row>
    <row r="7" spans="1:17" x14ac:dyDescent="0.25">
      <c r="A7" s="12" t="s">
        <v>26</v>
      </c>
      <c r="B7" s="39" t="s">
        <v>27</v>
      </c>
      <c r="C7" s="41">
        <v>45087</v>
      </c>
      <c r="D7" s="67" t="s">
        <v>34</v>
      </c>
      <c r="E7" s="68">
        <v>176</v>
      </c>
      <c r="F7" s="68">
        <v>179</v>
      </c>
      <c r="G7" s="68">
        <v>174</v>
      </c>
      <c r="H7" s="68">
        <v>180</v>
      </c>
      <c r="I7" s="68"/>
      <c r="J7" s="68"/>
      <c r="K7" s="69">
        <v>4</v>
      </c>
      <c r="L7" s="69">
        <v>709</v>
      </c>
      <c r="M7" s="70">
        <v>177.25</v>
      </c>
      <c r="N7" s="71">
        <v>4</v>
      </c>
      <c r="O7" s="72">
        <v>181.25</v>
      </c>
    </row>
    <row r="8" spans="1:17" x14ac:dyDescent="0.25">
      <c r="A8" s="12" t="s">
        <v>26</v>
      </c>
      <c r="B8" s="13" t="s">
        <v>27</v>
      </c>
      <c r="C8" s="14">
        <v>45115</v>
      </c>
      <c r="D8" s="15" t="s">
        <v>34</v>
      </c>
      <c r="E8" s="16">
        <v>175</v>
      </c>
      <c r="F8" s="16">
        <v>165</v>
      </c>
      <c r="G8" s="16">
        <v>167</v>
      </c>
      <c r="H8" s="16">
        <v>171</v>
      </c>
      <c r="I8" s="16"/>
      <c r="J8" s="16"/>
      <c r="K8" s="17">
        <v>4</v>
      </c>
      <c r="L8" s="17">
        <v>678</v>
      </c>
      <c r="M8" s="18">
        <v>169.5</v>
      </c>
      <c r="N8" s="19">
        <v>2</v>
      </c>
      <c r="O8" s="20">
        <v>171.5</v>
      </c>
    </row>
    <row r="9" spans="1:17" x14ac:dyDescent="0.25">
      <c r="A9" s="12" t="s">
        <v>26</v>
      </c>
      <c r="B9" s="13" t="s">
        <v>27</v>
      </c>
      <c r="C9" s="14">
        <v>45150</v>
      </c>
      <c r="D9" s="15" t="s">
        <v>34</v>
      </c>
      <c r="E9" s="16">
        <v>176</v>
      </c>
      <c r="F9" s="16">
        <v>163</v>
      </c>
      <c r="G9" s="16">
        <v>179</v>
      </c>
      <c r="H9" s="16">
        <v>165</v>
      </c>
      <c r="I9" s="16"/>
      <c r="J9" s="16"/>
      <c r="K9" s="17">
        <v>4</v>
      </c>
      <c r="L9" s="17">
        <v>683</v>
      </c>
      <c r="M9" s="18">
        <v>170.75</v>
      </c>
      <c r="N9" s="19">
        <v>3</v>
      </c>
      <c r="O9" s="20">
        <v>173.75</v>
      </c>
    </row>
    <row r="10" spans="1:17" x14ac:dyDescent="0.25">
      <c r="A10" s="12" t="s">
        <v>26</v>
      </c>
      <c r="B10" s="13" t="s">
        <v>27</v>
      </c>
      <c r="C10" s="14">
        <v>45178</v>
      </c>
      <c r="D10" s="15" t="s">
        <v>34</v>
      </c>
      <c r="E10" s="16">
        <v>176</v>
      </c>
      <c r="F10" s="16">
        <v>177</v>
      </c>
      <c r="G10" s="16">
        <v>176</v>
      </c>
      <c r="H10" s="16">
        <v>183</v>
      </c>
      <c r="I10" s="16"/>
      <c r="J10" s="16"/>
      <c r="K10" s="17">
        <v>4</v>
      </c>
      <c r="L10" s="17">
        <v>712</v>
      </c>
      <c r="M10" s="18">
        <v>178</v>
      </c>
      <c r="N10" s="19">
        <v>2</v>
      </c>
      <c r="O10" s="20">
        <v>180</v>
      </c>
    </row>
    <row r="11" spans="1:17" x14ac:dyDescent="0.25">
      <c r="A11" s="12" t="s">
        <v>26</v>
      </c>
      <c r="B11" s="13" t="s">
        <v>27</v>
      </c>
      <c r="C11" s="14">
        <v>45213</v>
      </c>
      <c r="D11" s="15" t="s">
        <v>34</v>
      </c>
      <c r="E11" s="22">
        <v>181</v>
      </c>
      <c r="F11" s="22">
        <v>171</v>
      </c>
      <c r="G11" s="22">
        <v>178</v>
      </c>
      <c r="H11" s="22">
        <v>180</v>
      </c>
      <c r="I11" s="22"/>
      <c r="J11" s="22"/>
      <c r="K11" s="17">
        <v>4</v>
      </c>
      <c r="L11" s="17">
        <v>710</v>
      </c>
      <c r="M11" s="18">
        <v>177.5</v>
      </c>
      <c r="N11" s="19">
        <v>11</v>
      </c>
      <c r="O11" s="20">
        <v>188.5</v>
      </c>
    </row>
    <row r="13" spans="1:17" x14ac:dyDescent="0.25">
      <c r="K13" s="8">
        <f>SUM(K2:K12)</f>
        <v>40</v>
      </c>
      <c r="L13" s="8">
        <f>SUM(L2:L12)</f>
        <v>6955</v>
      </c>
      <c r="M13" s="7">
        <f>SUM(L13/K13)</f>
        <v>173.875</v>
      </c>
      <c r="N13" s="8">
        <f>SUM(N2:N12)</f>
        <v>39</v>
      </c>
      <c r="O13" s="11">
        <f>SUM(M13+N13)</f>
        <v>212.875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5 B2:B5 B6 E6:J6" name="Range1_8_1_2"/>
    <protectedRange algorithmName="SHA-512" hashValue="ON39YdpmFHfN9f47KpiRvqrKx0V9+erV1CNkpWzYhW/Qyc6aT8rEyCrvauWSYGZK2ia3o7vd3akF07acHAFpOA==" saltValue="yVW9XmDwTqEnmpSGai0KYg==" spinCount="100000" sqref="D2:D5 D6" name="Range1_1_6_1_2"/>
    <protectedRange algorithmName="SHA-512" hashValue="ON39YdpmFHfN9f47KpiRvqrKx0V9+erV1CNkpWzYhW/Qyc6aT8rEyCrvauWSYGZK2ia3o7vd3akF07acHAFpOA==" saltValue="yVW9XmDwTqEnmpSGai0KYg==" spinCount="100000" sqref="C2:C5 C6" name="Range1_9_1_1"/>
    <protectedRange algorithmName="SHA-512" hashValue="ON39YdpmFHfN9f47KpiRvqrKx0V9+erV1CNkpWzYhW/Qyc6aT8rEyCrvauWSYGZK2ia3o7vd3akF07acHAFpOA==" saltValue="yVW9XmDwTqEnmpSGai0KYg==" spinCount="100000" sqref="E8:J8 B8" name="Range1"/>
  </protectedRanges>
  <conditionalFormatting sqref="I2:I6">
    <cfRule type="top10" dxfId="133" priority="11" rank="1"/>
  </conditionalFormatting>
  <conditionalFormatting sqref="I8:I10">
    <cfRule type="top10" dxfId="132" priority="2" rank="1"/>
  </conditionalFormatting>
  <conditionalFormatting sqref="J2:J6">
    <cfRule type="top10" dxfId="131" priority="12" rank="1"/>
  </conditionalFormatting>
  <conditionalFormatting sqref="J8:J10">
    <cfRule type="top10" dxfId="130" priority="1" rank="1"/>
  </conditionalFormatting>
  <hyperlinks>
    <hyperlink ref="Q1" location="'National Rankings'!A1" display="Back to Ranking" xr:uid="{78FC8C23-A76D-4513-9E4E-4B75FAB45B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39BE47-3518-448B-AD95-FA56447154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A1CC2-866E-41B6-9A38-F7E1191AF7A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180</v>
      </c>
      <c r="C2" s="41">
        <v>45108</v>
      </c>
      <c r="D2" s="67" t="s">
        <v>120</v>
      </c>
      <c r="E2" s="68">
        <v>180</v>
      </c>
      <c r="F2" s="68">
        <v>178</v>
      </c>
      <c r="G2" s="68">
        <v>173</v>
      </c>
      <c r="H2" s="68">
        <v>186</v>
      </c>
      <c r="I2" s="68"/>
      <c r="J2" s="68"/>
      <c r="K2" s="69">
        <v>4</v>
      </c>
      <c r="L2" s="69">
        <v>717</v>
      </c>
      <c r="M2" s="70">
        <v>179.25</v>
      </c>
      <c r="N2" s="71">
        <v>4</v>
      </c>
      <c r="O2" s="72">
        <v>183.25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4</v>
      </c>
      <c r="O4" s="11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29" priority="4" rank="1"/>
  </conditionalFormatting>
  <conditionalFormatting sqref="J2">
    <cfRule type="top10" dxfId="128" priority="5" rank="1"/>
  </conditionalFormatting>
  <hyperlinks>
    <hyperlink ref="Q1" location="'National Rankings'!A1" display="Back to Ranking" xr:uid="{7B5B68EE-1F20-46D7-B1A8-5BC0917CBE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E6BB1D4-4503-4607-8FF7-A67F043A43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01D56-8A17-4FF7-9125-7BED8F9E8BE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94" t="s">
        <v>274</v>
      </c>
      <c r="C2" s="95">
        <v>45259</v>
      </c>
      <c r="D2" s="96" t="s">
        <v>38</v>
      </c>
      <c r="E2" s="97">
        <v>196.001</v>
      </c>
      <c r="F2" s="97">
        <v>191</v>
      </c>
      <c r="G2" s="97">
        <v>195</v>
      </c>
      <c r="H2" s="97">
        <v>186</v>
      </c>
      <c r="I2" s="97"/>
      <c r="J2" s="97"/>
      <c r="K2" s="98">
        <v>4</v>
      </c>
      <c r="L2" s="98">
        <v>768.00099999999998</v>
      </c>
      <c r="M2" s="99">
        <v>192.00024999999999</v>
      </c>
      <c r="N2" s="100">
        <v>4</v>
      </c>
      <c r="O2" s="101">
        <v>196.00024999999999</v>
      </c>
    </row>
    <row r="4" spans="1:17" x14ac:dyDescent="0.25">
      <c r="K4" s="8">
        <f>SUM(K2:K3)</f>
        <v>4</v>
      </c>
      <c r="L4" s="8">
        <f>SUM(L2:L3)</f>
        <v>768.00099999999998</v>
      </c>
      <c r="M4" s="7">
        <f>SUM(L4/K4)</f>
        <v>192.00024999999999</v>
      </c>
      <c r="N4" s="8">
        <f>SUM(N2:N3)</f>
        <v>4</v>
      </c>
      <c r="O4" s="11">
        <f>SUM(M4+N4)</f>
        <v>196.00024999999999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27" priority="1" rank="1"/>
  </conditionalFormatting>
  <conditionalFormatting sqref="J2">
    <cfRule type="top10" dxfId="126" priority="2" rank="1"/>
  </conditionalFormatting>
  <hyperlinks>
    <hyperlink ref="Q1" location="'National Rankings'!A1" display="Back to Ranking" xr:uid="{50C89B8E-F9E7-4FC3-9952-94CE0F28843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2729F2-3BDE-4DAC-965E-37FA5B87FD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6C18-F954-46DC-883A-E55E90438926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130</v>
      </c>
      <c r="C2" s="41">
        <v>45053</v>
      </c>
      <c r="D2" s="67" t="s">
        <v>32</v>
      </c>
      <c r="E2" s="68">
        <v>157</v>
      </c>
      <c r="F2" s="68">
        <v>158</v>
      </c>
      <c r="G2" s="68">
        <v>155</v>
      </c>
      <c r="H2" s="68">
        <v>157</v>
      </c>
      <c r="I2" s="68"/>
      <c r="J2" s="68"/>
      <c r="K2" s="69">
        <v>4</v>
      </c>
      <c r="L2" s="69">
        <v>627</v>
      </c>
      <c r="M2" s="70">
        <v>156.75</v>
      </c>
      <c r="N2" s="71">
        <v>2</v>
      </c>
      <c r="O2" s="72">
        <v>158.75</v>
      </c>
    </row>
    <row r="3" spans="1:17" x14ac:dyDescent="0.25">
      <c r="A3" s="12" t="s">
        <v>26</v>
      </c>
      <c r="B3" s="39" t="s">
        <v>130</v>
      </c>
      <c r="C3" s="41">
        <v>45080</v>
      </c>
      <c r="D3" s="67" t="s">
        <v>32</v>
      </c>
      <c r="E3" s="68">
        <v>118</v>
      </c>
      <c r="F3" s="68">
        <v>165</v>
      </c>
      <c r="G3" s="68">
        <v>168</v>
      </c>
      <c r="H3" s="68">
        <v>160</v>
      </c>
      <c r="I3" s="68">
        <v>177</v>
      </c>
      <c r="J3" s="68">
        <v>181</v>
      </c>
      <c r="K3" s="69">
        <v>6</v>
      </c>
      <c r="L3" s="69">
        <v>969</v>
      </c>
      <c r="M3" s="70">
        <v>161.5</v>
      </c>
      <c r="N3" s="71">
        <v>4</v>
      </c>
      <c r="O3" s="72">
        <v>165.5</v>
      </c>
    </row>
    <row r="4" spans="1:17" x14ac:dyDescent="0.25">
      <c r="A4" s="40" t="s">
        <v>26</v>
      </c>
      <c r="B4" s="39" t="s">
        <v>130</v>
      </c>
      <c r="C4" s="41">
        <v>45108</v>
      </c>
      <c r="D4" s="67" t="s">
        <v>32</v>
      </c>
      <c r="E4" s="68">
        <v>180</v>
      </c>
      <c r="F4" s="68">
        <v>180</v>
      </c>
      <c r="G4" s="68">
        <v>185</v>
      </c>
      <c r="H4" s="68">
        <v>169</v>
      </c>
      <c r="I4" s="68"/>
      <c r="J4" s="68"/>
      <c r="K4" s="69">
        <v>4</v>
      </c>
      <c r="L4" s="69">
        <v>714</v>
      </c>
      <c r="M4" s="70">
        <v>178.5</v>
      </c>
      <c r="N4" s="71">
        <v>2</v>
      </c>
      <c r="O4" s="72">
        <v>180.5</v>
      </c>
    </row>
    <row r="5" spans="1:17" x14ac:dyDescent="0.25">
      <c r="A5" s="40" t="s">
        <v>26</v>
      </c>
      <c r="B5" s="13" t="s">
        <v>130</v>
      </c>
      <c r="C5" s="14">
        <v>45143</v>
      </c>
      <c r="D5" s="15" t="s">
        <v>32</v>
      </c>
      <c r="E5" s="16">
        <v>182</v>
      </c>
      <c r="F5" s="16">
        <v>180</v>
      </c>
      <c r="G5" s="16">
        <v>183</v>
      </c>
      <c r="H5" s="16">
        <v>162</v>
      </c>
      <c r="I5" s="16">
        <v>161</v>
      </c>
      <c r="J5" s="16">
        <v>153</v>
      </c>
      <c r="K5" s="17">
        <v>6</v>
      </c>
      <c r="L5" s="17">
        <v>1021</v>
      </c>
      <c r="M5" s="18">
        <v>170.16666666666666</v>
      </c>
      <c r="N5" s="19">
        <v>4</v>
      </c>
      <c r="O5" s="20">
        <v>174.16666666666666</v>
      </c>
    </row>
    <row r="6" spans="1:17" x14ac:dyDescent="0.25">
      <c r="A6" s="12" t="s">
        <v>26</v>
      </c>
      <c r="B6" s="13" t="s">
        <v>130</v>
      </c>
      <c r="C6" s="14">
        <v>45206</v>
      </c>
      <c r="D6" s="15" t="s">
        <v>32</v>
      </c>
      <c r="E6" s="16">
        <v>180</v>
      </c>
      <c r="F6" s="16">
        <v>178</v>
      </c>
      <c r="G6" s="16">
        <v>176</v>
      </c>
      <c r="H6" s="16">
        <v>177</v>
      </c>
      <c r="I6" s="16"/>
      <c r="J6" s="16"/>
      <c r="K6" s="17">
        <v>4</v>
      </c>
      <c r="L6" s="17">
        <v>711</v>
      </c>
      <c r="M6" s="18">
        <v>177.75</v>
      </c>
      <c r="N6" s="19">
        <v>2</v>
      </c>
      <c r="O6" s="20">
        <v>179.75</v>
      </c>
    </row>
    <row r="8" spans="1:17" x14ac:dyDescent="0.25">
      <c r="K8" s="8">
        <f>SUM(K2:K7)</f>
        <v>24</v>
      </c>
      <c r="L8" s="8">
        <f>SUM(L2:L7)</f>
        <v>4042</v>
      </c>
      <c r="M8" s="7">
        <f>SUM(L8/K8)</f>
        <v>168.41666666666666</v>
      </c>
      <c r="N8" s="8">
        <f>SUM(N2:N7)</f>
        <v>14</v>
      </c>
      <c r="O8" s="11">
        <f>SUM(M8+N8)</f>
        <v>182.41666666666666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sqref="E3:J4 B3:C4" name="Range1_5"/>
    <protectedRange sqref="D3:D4" name="Range1_1_3"/>
    <protectedRange algorithmName="SHA-512" hashValue="ON39YdpmFHfN9f47KpiRvqrKx0V9+erV1CNkpWzYhW/Qyc6aT8rEyCrvauWSYGZK2ia3o7vd3akF07acHAFpOA==" saltValue="yVW9XmDwTqEnmpSGai0KYg==" spinCount="100000" sqref="B5:C5 E5:J5" name="Range1_2_1_1_1"/>
    <protectedRange algorithmName="SHA-512" hashValue="ON39YdpmFHfN9f47KpiRvqrKx0V9+erV1CNkpWzYhW/Qyc6aT8rEyCrvauWSYGZK2ia3o7vd3akF07acHAFpOA==" saltValue="yVW9XmDwTqEnmpSGai0KYg==" spinCount="100000" sqref="D5" name="Range1_1_3_1_1_1"/>
  </protectedRanges>
  <hyperlinks>
    <hyperlink ref="Q1" location="'National Rankings'!A1" display="Back to Ranking" xr:uid="{D210D010-6C62-4B91-9543-3D4AB9BF77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D5A463-C60D-4BC9-A368-DC050A3E05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FA51-16B5-4A39-8C57-47E4A6CE5167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142</v>
      </c>
      <c r="C2" s="41">
        <v>45066</v>
      </c>
      <c r="D2" s="67" t="s">
        <v>147</v>
      </c>
      <c r="E2" s="68">
        <v>196</v>
      </c>
      <c r="F2" s="68">
        <v>193</v>
      </c>
      <c r="G2" s="68">
        <v>187</v>
      </c>
      <c r="H2" s="68">
        <v>189</v>
      </c>
      <c r="I2" s="68"/>
      <c r="J2" s="68"/>
      <c r="K2" s="69">
        <v>4</v>
      </c>
      <c r="L2" s="69">
        <v>765</v>
      </c>
      <c r="M2" s="70">
        <v>191.25</v>
      </c>
      <c r="N2" s="71">
        <v>6</v>
      </c>
      <c r="O2" s="72">
        <v>197.25</v>
      </c>
    </row>
    <row r="3" spans="1:17" x14ac:dyDescent="0.25">
      <c r="A3" s="12" t="s">
        <v>26</v>
      </c>
      <c r="B3" s="39" t="s">
        <v>142</v>
      </c>
      <c r="C3" s="41">
        <v>45094</v>
      </c>
      <c r="D3" s="67" t="s">
        <v>147</v>
      </c>
      <c r="E3" s="68">
        <v>194</v>
      </c>
      <c r="F3" s="68">
        <v>192</v>
      </c>
      <c r="G3" s="68">
        <v>191</v>
      </c>
      <c r="H3" s="68">
        <v>190</v>
      </c>
      <c r="I3" s="68">
        <v>182</v>
      </c>
      <c r="J3" s="68">
        <v>191</v>
      </c>
      <c r="K3" s="69">
        <v>6</v>
      </c>
      <c r="L3" s="69">
        <v>1140</v>
      </c>
      <c r="M3" s="70">
        <v>190</v>
      </c>
      <c r="N3" s="71">
        <v>10</v>
      </c>
      <c r="O3" s="72">
        <v>200</v>
      </c>
    </row>
    <row r="4" spans="1:17" x14ac:dyDescent="0.25">
      <c r="A4" s="12" t="s">
        <v>26</v>
      </c>
      <c r="B4" s="13" t="s">
        <v>142</v>
      </c>
      <c r="C4" s="14">
        <v>45122</v>
      </c>
      <c r="D4" s="15" t="s">
        <v>147</v>
      </c>
      <c r="E4" s="16">
        <v>193</v>
      </c>
      <c r="F4" s="16">
        <v>188</v>
      </c>
      <c r="G4" s="16">
        <v>194</v>
      </c>
      <c r="H4" s="16">
        <v>190</v>
      </c>
      <c r="I4" s="16"/>
      <c r="J4" s="16"/>
      <c r="K4" s="17">
        <v>4</v>
      </c>
      <c r="L4" s="17">
        <v>765</v>
      </c>
      <c r="M4" s="18">
        <v>191.25</v>
      </c>
      <c r="N4" s="19">
        <v>3</v>
      </c>
      <c r="O4" s="20">
        <v>194.25</v>
      </c>
    </row>
    <row r="5" spans="1:17" x14ac:dyDescent="0.25">
      <c r="A5" s="12" t="s">
        <v>26</v>
      </c>
      <c r="B5" s="13" t="s">
        <v>142</v>
      </c>
      <c r="C5" s="14">
        <v>45157</v>
      </c>
      <c r="D5" s="15" t="s">
        <v>147</v>
      </c>
      <c r="E5" s="16">
        <v>192</v>
      </c>
      <c r="F5" s="16">
        <v>185</v>
      </c>
      <c r="G5" s="16">
        <v>196.01</v>
      </c>
      <c r="H5" s="16">
        <v>192</v>
      </c>
      <c r="I5" s="16">
        <v>188</v>
      </c>
      <c r="J5" s="16">
        <v>192</v>
      </c>
      <c r="K5" s="17">
        <v>6</v>
      </c>
      <c r="L5" s="17">
        <v>1145.01</v>
      </c>
      <c r="M5" s="18">
        <v>190.83500000000001</v>
      </c>
      <c r="N5" s="19">
        <v>10</v>
      </c>
      <c r="O5" s="20">
        <v>200.83500000000001</v>
      </c>
    </row>
    <row r="6" spans="1:17" x14ac:dyDescent="0.25">
      <c r="A6" s="12" t="s">
        <v>26</v>
      </c>
      <c r="B6" s="13" t="s">
        <v>142</v>
      </c>
      <c r="C6" s="14">
        <v>45185</v>
      </c>
      <c r="D6" s="15" t="s">
        <v>147</v>
      </c>
      <c r="E6" s="16">
        <v>190</v>
      </c>
      <c r="F6" s="16">
        <v>189</v>
      </c>
      <c r="G6" s="16">
        <v>185</v>
      </c>
      <c r="H6" s="16">
        <v>193</v>
      </c>
      <c r="I6" s="16"/>
      <c r="J6" s="16"/>
      <c r="K6" s="17">
        <v>4</v>
      </c>
      <c r="L6" s="17">
        <v>757</v>
      </c>
      <c r="M6" s="18">
        <v>189.25</v>
      </c>
      <c r="N6" s="19">
        <v>3</v>
      </c>
      <c r="O6" s="20">
        <v>192.25</v>
      </c>
    </row>
    <row r="8" spans="1:17" x14ac:dyDescent="0.25">
      <c r="K8" s="8">
        <f>SUM(K2:K7)</f>
        <v>24</v>
      </c>
      <c r="L8" s="8">
        <f>SUM(L2:L7)</f>
        <v>4572.01</v>
      </c>
      <c r="M8" s="7">
        <f>SUM(L8/K8)</f>
        <v>190.50041666666667</v>
      </c>
      <c r="N8" s="8">
        <f>SUM(N2:N7)</f>
        <v>32</v>
      </c>
      <c r="O8" s="11">
        <f>SUM(M8+N8)</f>
        <v>222.50041666666667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National Rankings'!A1" display="Back to Ranking" xr:uid="{58BE8107-AACA-48B6-91FD-8378D1D1C0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96687-10B8-4F39-95F4-DB9794964F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EBAFA-A59D-49AA-9BC9-92D6D4494843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173</v>
      </c>
      <c r="C2" s="41">
        <v>45088</v>
      </c>
      <c r="D2" s="67" t="s">
        <v>98</v>
      </c>
      <c r="E2" s="68">
        <v>192</v>
      </c>
      <c r="F2" s="68">
        <v>192</v>
      </c>
      <c r="G2" s="68">
        <v>189</v>
      </c>
      <c r="H2" s="68">
        <v>189</v>
      </c>
      <c r="I2" s="68"/>
      <c r="J2" s="68"/>
      <c r="K2" s="69">
        <v>4</v>
      </c>
      <c r="L2" s="69">
        <v>762</v>
      </c>
      <c r="M2" s="70">
        <v>190.5</v>
      </c>
      <c r="N2" s="71">
        <v>6</v>
      </c>
      <c r="O2" s="72">
        <v>196.5</v>
      </c>
    </row>
    <row r="3" spans="1:17" x14ac:dyDescent="0.25">
      <c r="A3" s="12" t="s">
        <v>26</v>
      </c>
      <c r="B3" s="13" t="s">
        <v>173</v>
      </c>
      <c r="C3" s="14">
        <v>45116</v>
      </c>
      <c r="D3" s="15" t="s">
        <v>98</v>
      </c>
      <c r="E3" s="16">
        <v>189</v>
      </c>
      <c r="F3" s="16">
        <v>187</v>
      </c>
      <c r="G3" s="16">
        <v>185</v>
      </c>
      <c r="H3" s="16">
        <v>185</v>
      </c>
      <c r="I3" s="16"/>
      <c r="J3" s="16"/>
      <c r="K3" s="17">
        <v>4</v>
      </c>
      <c r="L3" s="17">
        <v>746</v>
      </c>
      <c r="M3" s="18">
        <v>186.5</v>
      </c>
      <c r="N3" s="19">
        <v>2</v>
      </c>
      <c r="O3" s="20">
        <v>188.5</v>
      </c>
    </row>
    <row r="4" spans="1:17" x14ac:dyDescent="0.25">
      <c r="A4" s="12" t="s">
        <v>26</v>
      </c>
      <c r="B4" s="13" t="s">
        <v>225</v>
      </c>
      <c r="C4" s="14">
        <v>45151</v>
      </c>
      <c r="D4" s="15" t="s">
        <v>98</v>
      </c>
      <c r="E4" s="16">
        <v>187</v>
      </c>
      <c r="F4" s="16">
        <v>185</v>
      </c>
      <c r="G4" s="16">
        <v>188</v>
      </c>
      <c r="H4" s="16">
        <v>182</v>
      </c>
      <c r="I4" s="16">
        <v>184</v>
      </c>
      <c r="J4" s="16">
        <v>190</v>
      </c>
      <c r="K4" s="17">
        <v>6</v>
      </c>
      <c r="L4" s="17">
        <v>1116</v>
      </c>
      <c r="M4" s="18">
        <v>186</v>
      </c>
      <c r="N4" s="19">
        <v>4</v>
      </c>
      <c r="O4" s="20">
        <v>190</v>
      </c>
    </row>
    <row r="5" spans="1:17" x14ac:dyDescent="0.25">
      <c r="A5" s="12" t="s">
        <v>26</v>
      </c>
      <c r="B5" s="13" t="s">
        <v>225</v>
      </c>
      <c r="C5" s="14">
        <v>45165</v>
      </c>
      <c r="D5" s="15" t="s">
        <v>116</v>
      </c>
      <c r="E5" s="16">
        <v>185</v>
      </c>
      <c r="F5" s="16">
        <v>189</v>
      </c>
      <c r="G5" s="16">
        <v>189</v>
      </c>
      <c r="H5" s="16">
        <v>188</v>
      </c>
      <c r="I5" s="16"/>
      <c r="J5" s="16"/>
      <c r="K5" s="17">
        <v>4</v>
      </c>
      <c r="L5" s="17">
        <v>751</v>
      </c>
      <c r="M5" s="18">
        <v>187.75</v>
      </c>
      <c r="N5" s="19">
        <v>2</v>
      </c>
      <c r="O5" s="20">
        <v>189.75</v>
      </c>
    </row>
    <row r="6" spans="1:17" x14ac:dyDescent="0.25">
      <c r="A6" s="12" t="s">
        <v>26</v>
      </c>
      <c r="B6" s="13" t="s">
        <v>225</v>
      </c>
      <c r="C6" s="14">
        <v>45179</v>
      </c>
      <c r="D6" s="15" t="s">
        <v>98</v>
      </c>
      <c r="E6" s="16">
        <v>188.001</v>
      </c>
      <c r="F6" s="16">
        <v>182</v>
      </c>
      <c r="G6" s="16">
        <v>182</v>
      </c>
      <c r="H6" s="16">
        <v>191</v>
      </c>
      <c r="I6" s="16">
        <v>189</v>
      </c>
      <c r="J6" s="16">
        <v>189</v>
      </c>
      <c r="K6" s="17">
        <v>6</v>
      </c>
      <c r="L6" s="17">
        <v>1121.001</v>
      </c>
      <c r="M6" s="18">
        <v>186.83349999999999</v>
      </c>
      <c r="N6" s="19">
        <v>4</v>
      </c>
      <c r="O6" s="20">
        <v>190.83349999999999</v>
      </c>
    </row>
    <row r="7" spans="1:17" x14ac:dyDescent="0.25">
      <c r="A7" s="12" t="s">
        <v>26</v>
      </c>
      <c r="B7" s="13" t="s">
        <v>225</v>
      </c>
      <c r="C7" s="14">
        <v>45193</v>
      </c>
      <c r="D7" s="15" t="s">
        <v>116</v>
      </c>
      <c r="E7" s="16">
        <v>183</v>
      </c>
      <c r="F7" s="16">
        <v>184</v>
      </c>
      <c r="G7" s="16">
        <v>187</v>
      </c>
      <c r="H7" s="16">
        <v>187</v>
      </c>
      <c r="I7" s="16"/>
      <c r="J7" s="16"/>
      <c r="K7" s="17">
        <v>4</v>
      </c>
      <c r="L7" s="17">
        <v>741</v>
      </c>
      <c r="M7" s="18">
        <v>185.25</v>
      </c>
      <c r="N7" s="19">
        <v>2</v>
      </c>
      <c r="O7" s="20">
        <v>187.25</v>
      </c>
    </row>
    <row r="8" spans="1:17" x14ac:dyDescent="0.25">
      <c r="A8" s="12" t="s">
        <v>26</v>
      </c>
      <c r="B8" s="13" t="s">
        <v>225</v>
      </c>
      <c r="C8" s="14">
        <v>45207</v>
      </c>
      <c r="D8" s="15" t="s">
        <v>98</v>
      </c>
      <c r="E8" s="16">
        <v>171</v>
      </c>
      <c r="F8" s="16">
        <v>187</v>
      </c>
      <c r="G8" s="16">
        <v>190</v>
      </c>
      <c r="H8" s="16">
        <v>188</v>
      </c>
      <c r="I8" s="16"/>
      <c r="J8" s="16"/>
      <c r="K8" s="17">
        <v>4</v>
      </c>
      <c r="L8" s="17">
        <v>736</v>
      </c>
      <c r="M8" s="18">
        <v>184</v>
      </c>
      <c r="N8" s="19">
        <v>2</v>
      </c>
      <c r="O8" s="20">
        <v>186</v>
      </c>
    </row>
    <row r="10" spans="1:17" x14ac:dyDescent="0.25">
      <c r="K10" s="8">
        <f>SUM(K2:K9)</f>
        <v>32</v>
      </c>
      <c r="L10" s="8">
        <f>SUM(L2:L9)</f>
        <v>5973.0010000000002</v>
      </c>
      <c r="M10" s="7">
        <f>SUM(L10/K10)</f>
        <v>186.65628125000001</v>
      </c>
      <c r="N10" s="8">
        <f>SUM(N2:N9)</f>
        <v>22</v>
      </c>
      <c r="O10" s="11">
        <f>SUM(M10+N10)</f>
        <v>208.65628125000001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 C5" name="Range1_17"/>
    <protectedRange algorithmName="SHA-512" hashValue="ON39YdpmFHfN9f47KpiRvqrKx0V9+erV1CNkpWzYhW/Qyc6aT8rEyCrvauWSYGZK2ia3o7vd3akF07acHAFpOA==" saltValue="yVW9XmDwTqEnmpSGai0KYg==" spinCount="100000" sqref="E4:J4 B4 B5 E5:J5" name="Range1_18"/>
    <protectedRange algorithmName="SHA-512" hashValue="ON39YdpmFHfN9f47KpiRvqrKx0V9+erV1CNkpWzYhW/Qyc6aT8rEyCrvauWSYGZK2ia3o7vd3akF07acHAFpOA==" saltValue="yVW9XmDwTqEnmpSGai0KYg==" spinCount="100000" sqref="D4 D5" name="Range1_1_13"/>
    <protectedRange algorithmName="SHA-512" hashValue="ON39YdpmFHfN9f47KpiRvqrKx0V9+erV1CNkpWzYhW/Qyc6aT8rEyCrvauWSYGZK2ia3o7vd3akF07acHAFpOA==" saltValue="yVW9XmDwTqEnmpSGai0KYg==" spinCount="100000" sqref="E6:J6 B6 B7 E7:J7" name="Range1_22"/>
    <protectedRange algorithmName="SHA-512" hashValue="ON39YdpmFHfN9f47KpiRvqrKx0V9+erV1CNkpWzYhW/Qyc6aT8rEyCrvauWSYGZK2ia3o7vd3akF07acHAFpOA==" saltValue="yVW9XmDwTqEnmpSGai0KYg==" spinCount="100000" sqref="D6 D7" name="Range1_1_17"/>
  </protectedRanges>
  <hyperlinks>
    <hyperlink ref="Q1" location="'National Rankings'!A1" display="Back to Ranking" xr:uid="{A10617FD-B327-4111-9C07-AB3F66102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4D9924-416A-4BA2-BC5F-56FDCF9FF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998BF-B7A3-42B4-9020-BFD646F57C98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183</v>
      </c>
      <c r="C2" s="14">
        <v>45111</v>
      </c>
      <c r="D2" s="15" t="s">
        <v>161</v>
      </c>
      <c r="E2" s="16">
        <v>195</v>
      </c>
      <c r="F2" s="16">
        <v>185</v>
      </c>
      <c r="G2" s="16">
        <v>193.001</v>
      </c>
      <c r="H2" s="16">
        <v>194</v>
      </c>
      <c r="I2" s="16"/>
      <c r="J2" s="16"/>
      <c r="K2" s="17">
        <v>4</v>
      </c>
      <c r="L2" s="17">
        <v>767.00099999999998</v>
      </c>
      <c r="M2" s="18">
        <v>191.75024999999999</v>
      </c>
      <c r="N2" s="19">
        <v>11</v>
      </c>
      <c r="O2" s="20">
        <v>202.75024999999999</v>
      </c>
    </row>
    <row r="3" spans="1:17" x14ac:dyDescent="0.25">
      <c r="A3" s="12" t="s">
        <v>26</v>
      </c>
      <c r="B3" s="13" t="s">
        <v>183</v>
      </c>
      <c r="C3" s="14">
        <v>45118</v>
      </c>
      <c r="D3" s="15" t="s">
        <v>161</v>
      </c>
      <c r="E3" s="16">
        <v>193</v>
      </c>
      <c r="F3" s="16">
        <v>186</v>
      </c>
      <c r="G3" s="16">
        <v>187</v>
      </c>
      <c r="H3" s="16"/>
      <c r="I3" s="16"/>
      <c r="J3" s="16"/>
      <c r="K3" s="17">
        <v>3</v>
      </c>
      <c r="L3" s="17">
        <v>566</v>
      </c>
      <c r="M3" s="18">
        <v>188.66666666666666</v>
      </c>
      <c r="N3" s="19">
        <v>4</v>
      </c>
      <c r="O3" s="20">
        <v>192.66666666666666</v>
      </c>
    </row>
    <row r="4" spans="1:17" x14ac:dyDescent="0.25">
      <c r="A4" s="12" t="s">
        <v>26</v>
      </c>
      <c r="B4" s="13" t="s">
        <v>183</v>
      </c>
      <c r="C4" s="14">
        <v>45132</v>
      </c>
      <c r="D4" s="15" t="s">
        <v>161</v>
      </c>
      <c r="E4" s="16">
        <v>188</v>
      </c>
      <c r="F4" s="16">
        <v>182</v>
      </c>
      <c r="G4" s="16">
        <v>189</v>
      </c>
      <c r="H4" s="16"/>
      <c r="I4" s="16"/>
      <c r="J4" s="16"/>
      <c r="K4" s="17">
        <v>3</v>
      </c>
      <c r="L4" s="17">
        <v>559</v>
      </c>
      <c r="M4" s="18">
        <v>186.33333333333334</v>
      </c>
      <c r="N4" s="19">
        <v>3</v>
      </c>
      <c r="O4" s="20">
        <v>189.33333333333334</v>
      </c>
    </row>
    <row r="6" spans="1:17" x14ac:dyDescent="0.25">
      <c r="K6" s="8">
        <f>SUM(K2:K5)</f>
        <v>10</v>
      </c>
      <c r="L6" s="8">
        <f>SUM(L2:L5)</f>
        <v>1892.001</v>
      </c>
      <c r="M6" s="7">
        <f>SUM(L6/K6)</f>
        <v>189.20009999999999</v>
      </c>
      <c r="N6" s="8">
        <f>SUM(N2:N5)</f>
        <v>18</v>
      </c>
      <c r="O6" s="11">
        <f>SUM(M6+N6)</f>
        <v>207.20009999999999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</protectedRanges>
  <conditionalFormatting sqref="I2">
    <cfRule type="top10" dxfId="125" priority="3" rank="1"/>
  </conditionalFormatting>
  <conditionalFormatting sqref="I2:J2">
    <cfRule type="cellIs" dxfId="124" priority="1" operator="greaterThanOrEqual">
      <formula>200</formula>
    </cfRule>
  </conditionalFormatting>
  <conditionalFormatting sqref="J2">
    <cfRule type="top10" dxfId="123" priority="7" rank="1"/>
  </conditionalFormatting>
  <hyperlinks>
    <hyperlink ref="Q1" location="'National Rankings'!A1" display="Back to Ranking" xr:uid="{5124B948-D2B8-41E7-8A26-C513EB07607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070EF1-1949-49A6-B13D-CB6365231D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0394E-5692-45DD-9896-724F9B203D45}"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199</v>
      </c>
      <c r="C2" s="14">
        <v>45119</v>
      </c>
      <c r="D2" s="15" t="s">
        <v>38</v>
      </c>
      <c r="E2" s="16">
        <v>183</v>
      </c>
      <c r="F2" s="16">
        <v>176</v>
      </c>
      <c r="G2" s="16">
        <v>188</v>
      </c>
      <c r="H2" s="16">
        <v>191</v>
      </c>
      <c r="I2" s="16"/>
      <c r="J2" s="16"/>
      <c r="K2" s="17">
        <v>4</v>
      </c>
      <c r="L2" s="17">
        <v>738</v>
      </c>
      <c r="M2" s="18">
        <v>184.5</v>
      </c>
      <c r="N2" s="19">
        <v>5</v>
      </c>
      <c r="O2" s="20">
        <v>189.5</v>
      </c>
    </row>
    <row r="3" spans="1:17" x14ac:dyDescent="0.25">
      <c r="A3" s="12" t="s">
        <v>26</v>
      </c>
      <c r="B3" s="13" t="s">
        <v>199</v>
      </c>
      <c r="C3" s="14">
        <v>45126</v>
      </c>
      <c r="D3" s="15" t="s">
        <v>38</v>
      </c>
      <c r="E3" s="16">
        <v>189</v>
      </c>
      <c r="F3" s="16">
        <v>186</v>
      </c>
      <c r="G3" s="16">
        <v>188</v>
      </c>
      <c r="H3" s="16">
        <v>197</v>
      </c>
      <c r="I3" s="16"/>
      <c r="J3" s="16"/>
      <c r="K3" s="17">
        <v>4</v>
      </c>
      <c r="L3" s="17">
        <v>760</v>
      </c>
      <c r="M3" s="18">
        <v>190</v>
      </c>
      <c r="N3" s="19">
        <v>7</v>
      </c>
      <c r="O3" s="20">
        <v>197</v>
      </c>
    </row>
    <row r="4" spans="1:17" x14ac:dyDescent="0.25">
      <c r="A4" s="12" t="s">
        <v>26</v>
      </c>
      <c r="B4" s="13" t="s">
        <v>199</v>
      </c>
      <c r="C4" s="14">
        <v>45147</v>
      </c>
      <c r="D4" s="15" t="s">
        <v>38</v>
      </c>
      <c r="E4" s="16">
        <v>188</v>
      </c>
      <c r="F4" s="16">
        <v>191</v>
      </c>
      <c r="G4" s="16">
        <v>193</v>
      </c>
      <c r="H4" s="16">
        <v>185</v>
      </c>
      <c r="I4" s="16"/>
      <c r="J4" s="16"/>
      <c r="K4" s="17">
        <v>4</v>
      </c>
      <c r="L4" s="17">
        <v>757</v>
      </c>
      <c r="M4" s="18">
        <v>189.25</v>
      </c>
      <c r="N4" s="19">
        <v>5</v>
      </c>
      <c r="O4" s="20">
        <v>194.25</v>
      </c>
    </row>
    <row r="5" spans="1:17" x14ac:dyDescent="0.25">
      <c r="A5" s="12" t="s">
        <v>26</v>
      </c>
      <c r="B5" s="13" t="s">
        <v>199</v>
      </c>
      <c r="C5" s="14">
        <v>45150</v>
      </c>
      <c r="D5" s="85" t="s">
        <v>38</v>
      </c>
      <c r="E5" s="88">
        <v>178</v>
      </c>
      <c r="F5" s="88">
        <v>187</v>
      </c>
      <c r="G5" s="88">
        <v>187</v>
      </c>
      <c r="H5" s="88">
        <v>189</v>
      </c>
      <c r="I5" s="88">
        <v>189</v>
      </c>
      <c r="J5" s="88">
        <v>193</v>
      </c>
      <c r="K5" s="87">
        <v>6</v>
      </c>
      <c r="L5" s="17">
        <v>1123</v>
      </c>
      <c r="M5" s="18">
        <v>187.16666666666666</v>
      </c>
      <c r="N5" s="19">
        <v>4</v>
      </c>
      <c r="O5" s="20">
        <v>191.17</v>
      </c>
    </row>
    <row r="6" spans="1:17" x14ac:dyDescent="0.25">
      <c r="A6" s="12" t="s">
        <v>26</v>
      </c>
      <c r="B6" s="13" t="s">
        <v>199</v>
      </c>
      <c r="C6" s="14">
        <v>45157</v>
      </c>
      <c r="D6" s="15" t="s">
        <v>38</v>
      </c>
      <c r="E6" s="16">
        <v>186</v>
      </c>
      <c r="F6" s="16">
        <v>187</v>
      </c>
      <c r="G6" s="16">
        <v>195</v>
      </c>
      <c r="H6" s="16">
        <v>185</v>
      </c>
      <c r="I6" s="16"/>
      <c r="J6" s="16"/>
      <c r="K6" s="17">
        <v>4</v>
      </c>
      <c r="L6" s="17">
        <v>753</v>
      </c>
      <c r="M6" s="18">
        <v>188.25</v>
      </c>
      <c r="N6" s="19">
        <v>4</v>
      </c>
      <c r="O6" s="20">
        <v>192.25</v>
      </c>
    </row>
    <row r="7" spans="1:17" x14ac:dyDescent="0.25">
      <c r="A7" s="12" t="s">
        <v>26</v>
      </c>
      <c r="B7" s="13" t="s">
        <v>199</v>
      </c>
      <c r="C7" s="14">
        <v>45168</v>
      </c>
      <c r="D7" s="15" t="s">
        <v>38</v>
      </c>
      <c r="E7" s="16">
        <v>192</v>
      </c>
      <c r="F7" s="16">
        <v>193</v>
      </c>
      <c r="G7" s="16">
        <v>190</v>
      </c>
      <c r="H7" s="16">
        <v>194</v>
      </c>
      <c r="I7" s="16"/>
      <c r="J7" s="16"/>
      <c r="K7" s="17">
        <v>4</v>
      </c>
      <c r="L7" s="17">
        <v>769</v>
      </c>
      <c r="M7" s="18">
        <v>192.25</v>
      </c>
      <c r="N7" s="19">
        <v>5</v>
      </c>
      <c r="O7" s="20">
        <v>197.25</v>
      </c>
    </row>
    <row r="8" spans="1:17" x14ac:dyDescent="0.25">
      <c r="A8" s="12" t="s">
        <v>26</v>
      </c>
      <c r="B8" s="13" t="s">
        <v>199</v>
      </c>
      <c r="C8" s="14">
        <v>45182</v>
      </c>
      <c r="D8" s="15" t="s">
        <v>38</v>
      </c>
      <c r="E8" s="16">
        <v>189</v>
      </c>
      <c r="F8" s="16">
        <v>188</v>
      </c>
      <c r="G8" s="16">
        <v>177</v>
      </c>
      <c r="H8" s="16">
        <v>183</v>
      </c>
      <c r="I8" s="16"/>
      <c r="J8" s="16"/>
      <c r="K8" s="17">
        <v>4</v>
      </c>
      <c r="L8" s="17">
        <v>737</v>
      </c>
      <c r="M8" s="18">
        <v>184.25</v>
      </c>
      <c r="N8" s="19">
        <v>11</v>
      </c>
      <c r="O8" s="20">
        <v>195.25</v>
      </c>
    </row>
    <row r="9" spans="1:17" x14ac:dyDescent="0.25">
      <c r="A9" s="12" t="s">
        <v>26</v>
      </c>
      <c r="B9" s="13" t="s">
        <v>199</v>
      </c>
      <c r="C9" s="14">
        <v>45189</v>
      </c>
      <c r="D9" s="15" t="s">
        <v>38</v>
      </c>
      <c r="E9" s="16">
        <v>190</v>
      </c>
      <c r="F9" s="16">
        <v>183</v>
      </c>
      <c r="G9" s="16">
        <v>189</v>
      </c>
      <c r="H9" s="16">
        <v>190</v>
      </c>
      <c r="I9" s="16"/>
      <c r="J9" s="16"/>
      <c r="K9" s="17">
        <v>4</v>
      </c>
      <c r="L9" s="17">
        <v>752</v>
      </c>
      <c r="M9" s="18">
        <v>188</v>
      </c>
      <c r="N9" s="19">
        <v>4</v>
      </c>
      <c r="O9" s="20">
        <v>192</v>
      </c>
    </row>
    <row r="10" spans="1:17" x14ac:dyDescent="0.25">
      <c r="A10" s="12" t="s">
        <v>26</v>
      </c>
      <c r="B10" s="13" t="s">
        <v>199</v>
      </c>
      <c r="C10" s="14">
        <v>45203</v>
      </c>
      <c r="D10" s="15" t="s">
        <v>38</v>
      </c>
      <c r="E10" s="16">
        <v>190</v>
      </c>
      <c r="F10" s="16">
        <v>191</v>
      </c>
      <c r="G10" s="16">
        <v>195</v>
      </c>
      <c r="H10" s="16">
        <v>193</v>
      </c>
      <c r="I10" s="16"/>
      <c r="J10" s="16"/>
      <c r="K10" s="17">
        <v>4</v>
      </c>
      <c r="L10" s="17">
        <v>769</v>
      </c>
      <c r="M10" s="18">
        <v>192.25</v>
      </c>
      <c r="N10" s="19">
        <v>11</v>
      </c>
      <c r="O10" s="20">
        <v>203.25</v>
      </c>
    </row>
    <row r="11" spans="1:17" x14ac:dyDescent="0.25">
      <c r="A11" s="12" t="s">
        <v>26</v>
      </c>
      <c r="B11" s="13" t="s">
        <v>199</v>
      </c>
      <c r="C11" s="14">
        <v>45217</v>
      </c>
      <c r="D11" s="15" t="s">
        <v>38</v>
      </c>
      <c r="E11" s="16">
        <v>193</v>
      </c>
      <c r="F11" s="16">
        <v>190.001</v>
      </c>
      <c r="G11" s="16">
        <v>193</v>
      </c>
      <c r="H11" s="16">
        <v>190.001</v>
      </c>
      <c r="I11" s="16"/>
      <c r="J11" s="16"/>
      <c r="K11" s="17">
        <v>4</v>
      </c>
      <c r="L11" s="17">
        <v>766.00199999999995</v>
      </c>
      <c r="M11" s="18">
        <v>191.50049999999999</v>
      </c>
      <c r="N11" s="19">
        <v>7</v>
      </c>
      <c r="O11" s="20">
        <v>198.50049999999999</v>
      </c>
    </row>
    <row r="12" spans="1:17" x14ac:dyDescent="0.25">
      <c r="A12" s="12" t="s">
        <v>26</v>
      </c>
      <c r="B12" s="13" t="s">
        <v>199</v>
      </c>
      <c r="C12" s="14">
        <v>45231</v>
      </c>
      <c r="D12" s="15" t="s">
        <v>38</v>
      </c>
      <c r="E12" s="16">
        <v>189</v>
      </c>
      <c r="F12" s="16">
        <v>190</v>
      </c>
      <c r="G12" s="16">
        <v>195</v>
      </c>
      <c r="H12" s="16">
        <v>191</v>
      </c>
      <c r="I12" s="16"/>
      <c r="J12" s="16"/>
      <c r="K12" s="17">
        <v>4</v>
      </c>
      <c r="L12" s="17">
        <v>765</v>
      </c>
      <c r="M12" s="18">
        <v>191.25</v>
      </c>
      <c r="N12" s="19">
        <v>11</v>
      </c>
      <c r="O12" s="20">
        <v>202.25</v>
      </c>
    </row>
    <row r="13" spans="1:17" x14ac:dyDescent="0.25">
      <c r="A13" s="12" t="s">
        <v>26</v>
      </c>
      <c r="B13" s="13" t="s">
        <v>199</v>
      </c>
      <c r="C13" s="14">
        <v>45238</v>
      </c>
      <c r="D13" s="15" t="s">
        <v>38</v>
      </c>
      <c r="E13" s="16">
        <v>190</v>
      </c>
      <c r="F13" s="16">
        <v>192</v>
      </c>
      <c r="G13" s="16">
        <v>197</v>
      </c>
      <c r="H13" s="16">
        <v>185</v>
      </c>
      <c r="I13" s="16"/>
      <c r="J13" s="16"/>
      <c r="K13" s="17">
        <v>4</v>
      </c>
      <c r="L13" s="17">
        <v>764</v>
      </c>
      <c r="M13" s="18">
        <v>191</v>
      </c>
      <c r="N13" s="19">
        <v>6</v>
      </c>
      <c r="O13" s="20">
        <v>197</v>
      </c>
    </row>
    <row r="14" spans="1:17" x14ac:dyDescent="0.25">
      <c r="A14" s="12" t="s">
        <v>26</v>
      </c>
      <c r="B14" s="13" t="s">
        <v>199</v>
      </c>
      <c r="C14" s="14">
        <v>45248</v>
      </c>
      <c r="D14" s="15" t="s">
        <v>38</v>
      </c>
      <c r="E14" s="16">
        <v>194</v>
      </c>
      <c r="F14" s="16">
        <v>191</v>
      </c>
      <c r="G14" s="16">
        <v>190</v>
      </c>
      <c r="H14" s="16">
        <v>192</v>
      </c>
      <c r="I14" s="16"/>
      <c r="J14" s="16"/>
      <c r="K14" s="17">
        <v>4</v>
      </c>
      <c r="L14" s="17">
        <v>767</v>
      </c>
      <c r="M14" s="18">
        <v>191.75</v>
      </c>
      <c r="N14" s="19">
        <v>2</v>
      </c>
      <c r="O14" s="20">
        <v>193.75</v>
      </c>
    </row>
    <row r="15" spans="1:17" x14ac:dyDescent="0.25">
      <c r="A15" s="12" t="s">
        <v>26</v>
      </c>
      <c r="B15" s="13" t="s">
        <v>199</v>
      </c>
      <c r="C15" s="14">
        <v>45259</v>
      </c>
      <c r="D15" s="15" t="s">
        <v>38</v>
      </c>
      <c r="E15" s="16">
        <v>196</v>
      </c>
      <c r="F15" s="16">
        <v>190</v>
      </c>
      <c r="G15" s="16">
        <v>198</v>
      </c>
      <c r="H15" s="16">
        <v>192</v>
      </c>
      <c r="I15" s="16"/>
      <c r="J15" s="16"/>
      <c r="K15" s="17">
        <v>4</v>
      </c>
      <c r="L15" s="17">
        <v>776</v>
      </c>
      <c r="M15" s="18">
        <v>194</v>
      </c>
      <c r="N15" s="19">
        <v>4</v>
      </c>
      <c r="O15" s="20">
        <v>198</v>
      </c>
    </row>
    <row r="17" spans="11:15" x14ac:dyDescent="0.25">
      <c r="K17" s="8">
        <f>SUM(K2:K16)</f>
        <v>58</v>
      </c>
      <c r="L17" s="8">
        <f>SUM(L2:L16)</f>
        <v>10996.002</v>
      </c>
      <c r="M17" s="7">
        <f>SUM(L17/K17)</f>
        <v>189.58624137931037</v>
      </c>
      <c r="N17" s="8">
        <f>SUM(N2:N16)</f>
        <v>86</v>
      </c>
      <c r="O17" s="11">
        <f>SUM(M17+N17)</f>
        <v>275.58624137931037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7:J7 B7:C7 B8:B15" name="Range1_70"/>
    <protectedRange algorithmName="SHA-512" hashValue="ON39YdpmFHfN9f47KpiRvqrKx0V9+erV1CNkpWzYhW/Qyc6aT8rEyCrvauWSYGZK2ia3o7vd3akF07acHAFpOA==" saltValue="yVW9XmDwTqEnmpSGai0KYg==" spinCount="100000" sqref="D7" name="Range1_1_34"/>
    <protectedRange algorithmName="SHA-512" hashValue="ON39YdpmFHfN9f47KpiRvqrKx0V9+erV1CNkpWzYhW/Qyc6aT8rEyCrvauWSYGZK2ia3o7vd3akF07acHAFpOA==" saltValue="yVW9XmDwTqEnmpSGai0KYg==" spinCount="100000" sqref="D8:D9" name="Range1_1_33_1"/>
    <protectedRange algorithmName="SHA-512" hashValue="ON39YdpmFHfN9f47KpiRvqrKx0V9+erV1CNkpWzYhW/Qyc6aT8rEyCrvauWSYGZK2ia3o7vd3akF07acHAFpOA==" saltValue="yVW9XmDwTqEnmpSGai0KYg==" spinCount="100000" sqref="E8:J9" name="Range1_73"/>
    <protectedRange algorithmName="SHA-512" hashValue="ON39YdpmFHfN9f47KpiRvqrKx0V9+erV1CNkpWzYhW/Qyc6aT8rEyCrvauWSYGZK2ia3o7vd3akF07acHAFpOA==" saltValue="yVW9XmDwTqEnmpSGai0KYg==" spinCount="100000" sqref="C8:C9" name="Range1_76_1"/>
    <protectedRange algorithmName="SHA-512" hashValue="ON39YdpmFHfN9f47KpiRvqrKx0V9+erV1CNkpWzYhW/Qyc6aT8rEyCrvauWSYGZK2ia3o7vd3akF07acHAFpOA==" saltValue="yVW9XmDwTqEnmpSGai0KYg==" spinCount="100000" sqref="E11:J11 C11" name="Range1_16"/>
    <protectedRange algorithmName="SHA-512" hashValue="ON39YdpmFHfN9f47KpiRvqrKx0V9+erV1CNkpWzYhW/Qyc6aT8rEyCrvauWSYGZK2ia3o7vd3akF07acHAFpOA==" saltValue="yVW9XmDwTqEnmpSGai0KYg==" spinCount="100000" sqref="D11" name="Range1_1_11"/>
  </protectedRanges>
  <hyperlinks>
    <hyperlink ref="Q1" location="'National Rankings'!A1" display="Back to Ranking" xr:uid="{EED8F67E-007E-482E-8822-5D31D2A9AD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8DD05C-D154-4EE8-A6D6-C86135BB1D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9AD36-2B0C-42C4-9DCF-92C6FCB8DBD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231</v>
      </c>
      <c r="C2" s="14">
        <v>45157</v>
      </c>
      <c r="D2" s="15" t="s">
        <v>21</v>
      </c>
      <c r="E2" s="16">
        <v>177</v>
      </c>
      <c r="F2" s="16">
        <v>174</v>
      </c>
      <c r="G2" s="16">
        <v>163</v>
      </c>
      <c r="H2" s="16">
        <v>171</v>
      </c>
      <c r="I2" s="16"/>
      <c r="J2" s="16"/>
      <c r="K2" s="17">
        <v>4</v>
      </c>
      <c r="L2" s="17">
        <v>685</v>
      </c>
      <c r="M2" s="18">
        <v>171.25</v>
      </c>
      <c r="N2" s="19">
        <v>3</v>
      </c>
      <c r="O2" s="20">
        <v>174.25</v>
      </c>
    </row>
    <row r="4" spans="1:17" x14ac:dyDescent="0.25">
      <c r="K4" s="8">
        <f>SUM(K2:K3)</f>
        <v>4</v>
      </c>
      <c r="L4" s="8">
        <f>SUM(L2:L3)</f>
        <v>685</v>
      </c>
      <c r="M4" s="7">
        <f>SUM(L4/K4)</f>
        <v>171.25</v>
      </c>
      <c r="N4" s="8">
        <f>SUM(N2:N3)</f>
        <v>3</v>
      </c>
      <c r="O4" s="11">
        <f>SUM(M4+N4)</f>
        <v>174.25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22" priority="1" rank="1"/>
  </conditionalFormatting>
  <conditionalFormatting sqref="J2">
    <cfRule type="top10" dxfId="121" priority="2" rank="1"/>
  </conditionalFormatting>
  <hyperlinks>
    <hyperlink ref="Q1" location="'National Rankings'!A1" display="Back to Ranking" xr:uid="{46403268-27AF-424F-9D69-16A0BB60A11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D8201D-36E4-4B16-BA2D-5613D4FE01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2408A-903F-468C-9F77-B020FDF66F20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248</v>
      </c>
      <c r="C2" s="14">
        <v>45189</v>
      </c>
      <c r="D2" s="15" t="s">
        <v>38</v>
      </c>
      <c r="E2" s="16">
        <v>153</v>
      </c>
      <c r="F2" s="16">
        <v>139</v>
      </c>
      <c r="G2" s="16">
        <v>166</v>
      </c>
      <c r="H2" s="16">
        <v>168</v>
      </c>
      <c r="I2" s="16"/>
      <c r="J2" s="16"/>
      <c r="K2" s="17">
        <v>4</v>
      </c>
      <c r="L2" s="17">
        <v>626</v>
      </c>
      <c r="M2" s="18">
        <v>156.5</v>
      </c>
      <c r="N2" s="19">
        <v>2</v>
      </c>
      <c r="O2" s="20">
        <v>158.5</v>
      </c>
    </row>
    <row r="3" spans="1:17" x14ac:dyDescent="0.25">
      <c r="A3" s="12" t="s">
        <v>26</v>
      </c>
      <c r="B3" s="13" t="s">
        <v>248</v>
      </c>
      <c r="C3" s="14">
        <v>45203</v>
      </c>
      <c r="D3" s="15" t="s">
        <v>38</v>
      </c>
      <c r="E3" s="16">
        <v>187</v>
      </c>
      <c r="F3" s="16">
        <v>195</v>
      </c>
      <c r="G3" s="16">
        <v>174</v>
      </c>
      <c r="H3" s="16">
        <v>172</v>
      </c>
      <c r="I3" s="16"/>
      <c r="J3" s="16"/>
      <c r="K3" s="17">
        <v>4</v>
      </c>
      <c r="L3" s="17">
        <v>728</v>
      </c>
      <c r="M3" s="18">
        <v>182</v>
      </c>
      <c r="N3" s="19">
        <v>6</v>
      </c>
      <c r="O3" s="20">
        <v>188</v>
      </c>
    </row>
    <row r="4" spans="1:17" x14ac:dyDescent="0.25">
      <c r="A4" s="12" t="s">
        <v>26</v>
      </c>
      <c r="B4" s="13" t="s">
        <v>248</v>
      </c>
      <c r="C4" s="14">
        <v>45210</v>
      </c>
      <c r="D4" s="15" t="s">
        <v>38</v>
      </c>
      <c r="E4" s="16">
        <v>183</v>
      </c>
      <c r="F4" s="16">
        <v>184</v>
      </c>
      <c r="G4" s="16">
        <v>183</v>
      </c>
      <c r="H4" s="16">
        <v>183</v>
      </c>
      <c r="I4" s="16"/>
      <c r="J4" s="16"/>
      <c r="K4" s="17">
        <v>4</v>
      </c>
      <c r="L4" s="17">
        <v>733</v>
      </c>
      <c r="M4" s="18">
        <v>183.25</v>
      </c>
      <c r="N4" s="19">
        <v>3</v>
      </c>
      <c r="O4" s="20">
        <v>186.25</v>
      </c>
    </row>
    <row r="5" spans="1:17" x14ac:dyDescent="0.25">
      <c r="A5" s="12" t="s">
        <v>26</v>
      </c>
      <c r="B5" s="13" t="s">
        <v>248</v>
      </c>
      <c r="C5" s="14">
        <v>45217</v>
      </c>
      <c r="D5" s="15" t="s">
        <v>38</v>
      </c>
      <c r="E5" s="16">
        <v>191</v>
      </c>
      <c r="F5" s="16">
        <v>191</v>
      </c>
      <c r="G5" s="16">
        <v>193.001</v>
      </c>
      <c r="H5" s="16">
        <v>191</v>
      </c>
      <c r="I5" s="16"/>
      <c r="J5" s="16"/>
      <c r="K5" s="17">
        <v>4</v>
      </c>
      <c r="L5" s="17">
        <v>766.00099999999998</v>
      </c>
      <c r="M5" s="18">
        <v>191.50024999999999</v>
      </c>
      <c r="N5" s="19">
        <v>10</v>
      </c>
      <c r="O5" s="20">
        <v>201.50024999999999</v>
      </c>
    </row>
    <row r="6" spans="1:17" x14ac:dyDescent="0.25">
      <c r="A6" s="12" t="s">
        <v>26</v>
      </c>
      <c r="B6" s="13" t="s">
        <v>248</v>
      </c>
      <c r="C6" s="14">
        <v>45231</v>
      </c>
      <c r="D6" s="15" t="s">
        <v>38</v>
      </c>
      <c r="E6" s="16">
        <v>194</v>
      </c>
      <c r="F6" s="16">
        <v>189</v>
      </c>
      <c r="G6" s="16">
        <v>188</v>
      </c>
      <c r="H6" s="16">
        <v>185</v>
      </c>
      <c r="I6" s="16"/>
      <c r="J6" s="16"/>
      <c r="K6" s="17">
        <v>4</v>
      </c>
      <c r="L6" s="17">
        <v>756</v>
      </c>
      <c r="M6" s="18">
        <v>189</v>
      </c>
      <c r="N6" s="19">
        <v>6</v>
      </c>
      <c r="O6" s="20">
        <v>195</v>
      </c>
    </row>
    <row r="7" spans="1:17" x14ac:dyDescent="0.25">
      <c r="A7" s="12" t="s">
        <v>26</v>
      </c>
      <c r="B7" s="13" t="s">
        <v>248</v>
      </c>
      <c r="C7" s="14">
        <v>45238</v>
      </c>
      <c r="D7" s="15" t="s">
        <v>38</v>
      </c>
      <c r="E7" s="16">
        <v>175</v>
      </c>
      <c r="F7" s="16">
        <v>191</v>
      </c>
      <c r="G7" s="16">
        <v>193</v>
      </c>
      <c r="H7" s="16">
        <v>180</v>
      </c>
      <c r="I7" s="16"/>
      <c r="J7" s="16"/>
      <c r="K7" s="17">
        <v>4</v>
      </c>
      <c r="L7" s="17">
        <v>739</v>
      </c>
      <c r="M7" s="18">
        <v>184.75</v>
      </c>
      <c r="N7" s="19">
        <v>3</v>
      </c>
      <c r="O7" s="20">
        <v>187.75</v>
      </c>
    </row>
    <row r="8" spans="1:17" x14ac:dyDescent="0.25">
      <c r="A8" s="12" t="s">
        <v>26</v>
      </c>
      <c r="B8" s="13" t="s">
        <v>248</v>
      </c>
      <c r="C8" s="14">
        <v>45245</v>
      </c>
      <c r="D8" s="15" t="s">
        <v>38</v>
      </c>
      <c r="E8" s="16">
        <v>194</v>
      </c>
      <c r="F8" s="16">
        <v>194</v>
      </c>
      <c r="G8" s="16">
        <v>188</v>
      </c>
      <c r="H8" s="16">
        <v>184</v>
      </c>
      <c r="I8" s="16"/>
      <c r="J8" s="16"/>
      <c r="K8" s="17">
        <v>4</v>
      </c>
      <c r="L8" s="17">
        <v>760</v>
      </c>
      <c r="M8" s="18">
        <v>190</v>
      </c>
      <c r="N8" s="19">
        <v>8</v>
      </c>
      <c r="O8" s="20">
        <v>198</v>
      </c>
    </row>
    <row r="9" spans="1:17" x14ac:dyDescent="0.25">
      <c r="A9" s="12" t="s">
        <v>26</v>
      </c>
      <c r="B9" s="13" t="s">
        <v>248</v>
      </c>
      <c r="C9" s="14">
        <v>45248</v>
      </c>
      <c r="D9" s="15" t="s">
        <v>38</v>
      </c>
      <c r="E9" s="16">
        <v>197</v>
      </c>
      <c r="F9" s="16">
        <v>196</v>
      </c>
      <c r="G9" s="16">
        <v>188</v>
      </c>
      <c r="H9" s="16">
        <v>193</v>
      </c>
      <c r="I9" s="16"/>
      <c r="J9" s="16"/>
      <c r="K9" s="17">
        <v>4</v>
      </c>
      <c r="L9" s="17">
        <v>774</v>
      </c>
      <c r="M9" s="18">
        <v>193.5</v>
      </c>
      <c r="N9" s="19">
        <v>6</v>
      </c>
      <c r="O9" s="20">
        <v>199.5</v>
      </c>
    </row>
    <row r="10" spans="1:17" x14ac:dyDescent="0.25">
      <c r="A10" s="12" t="s">
        <v>26</v>
      </c>
      <c r="B10" s="13" t="s">
        <v>248</v>
      </c>
      <c r="C10" s="14">
        <v>45259</v>
      </c>
      <c r="D10" s="15" t="s">
        <v>38</v>
      </c>
      <c r="E10" s="16">
        <v>186</v>
      </c>
      <c r="F10" s="16">
        <v>187</v>
      </c>
      <c r="G10" s="16">
        <v>182</v>
      </c>
      <c r="H10" s="16">
        <v>197.001</v>
      </c>
      <c r="I10" s="16"/>
      <c r="J10" s="16"/>
      <c r="K10" s="17">
        <v>4</v>
      </c>
      <c r="L10" s="17">
        <v>752.00099999999998</v>
      </c>
      <c r="M10" s="18">
        <v>188.00024999999999</v>
      </c>
      <c r="N10" s="19">
        <v>4</v>
      </c>
      <c r="O10" s="20">
        <v>192.00024999999999</v>
      </c>
    </row>
    <row r="12" spans="1:17" x14ac:dyDescent="0.25">
      <c r="K12" s="8">
        <f>SUM(K2:K11)</f>
        <v>36</v>
      </c>
      <c r="L12" s="8">
        <f>SUM(L2:L11)</f>
        <v>6634.0020000000004</v>
      </c>
      <c r="M12" s="7">
        <f>SUM(L12/K12)</f>
        <v>184.27783333333335</v>
      </c>
      <c r="N12" s="8">
        <f>SUM(N2:N11)</f>
        <v>48</v>
      </c>
      <c r="O12" s="11">
        <f>SUM(M12+N12)</f>
        <v>232.27783333333335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B10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5:J5 C5" name="Range1_16"/>
    <protectedRange algorithmName="SHA-512" hashValue="ON39YdpmFHfN9f47KpiRvqrKx0V9+erV1CNkpWzYhW/Qyc6aT8rEyCrvauWSYGZK2ia3o7vd3akF07acHAFpOA==" saltValue="yVW9XmDwTqEnmpSGai0KYg==" spinCount="100000" sqref="D5" name="Range1_1_11"/>
  </protectedRanges>
  <conditionalFormatting sqref="I2:I10">
    <cfRule type="top10" dxfId="120" priority="1" rank="1"/>
  </conditionalFormatting>
  <conditionalFormatting sqref="J2:J10">
    <cfRule type="top10" dxfId="119" priority="2" rank="1"/>
  </conditionalFormatting>
  <hyperlinks>
    <hyperlink ref="Q1" location="'National Rankings'!A1" display="Back to Ranking" xr:uid="{2878CB60-8840-45BF-AE55-A0FE3FB4BA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C9A528A-5F4D-46A8-890C-4C88F95E23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24AE-CD95-4CDE-850A-0CF80BFBA95B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107</v>
      </c>
      <c r="C2" s="41">
        <v>45038</v>
      </c>
      <c r="D2" s="67" t="s">
        <v>96</v>
      </c>
      <c r="E2" s="68">
        <v>178</v>
      </c>
      <c r="F2" s="68">
        <v>175</v>
      </c>
      <c r="G2" s="68">
        <v>180.001</v>
      </c>
      <c r="H2" s="68">
        <v>176</v>
      </c>
      <c r="I2" s="68"/>
      <c r="J2" s="68"/>
      <c r="K2" s="69">
        <v>4</v>
      </c>
      <c r="L2" s="69">
        <v>709.00099999999998</v>
      </c>
      <c r="M2" s="70">
        <v>177.25024999999999</v>
      </c>
      <c r="N2" s="71">
        <v>6</v>
      </c>
      <c r="O2" s="72">
        <v>183.25024999999999</v>
      </c>
    </row>
    <row r="3" spans="1:17" x14ac:dyDescent="0.25">
      <c r="A3" s="12" t="s">
        <v>26</v>
      </c>
      <c r="B3" s="39" t="s">
        <v>107</v>
      </c>
      <c r="C3" s="41">
        <v>45039</v>
      </c>
      <c r="D3" s="67" t="s">
        <v>96</v>
      </c>
      <c r="E3" s="68">
        <v>183</v>
      </c>
      <c r="F3" s="68">
        <v>180</v>
      </c>
      <c r="G3" s="68">
        <v>184</v>
      </c>
      <c r="H3" s="68">
        <v>180</v>
      </c>
      <c r="I3" s="68"/>
      <c r="J3" s="68"/>
      <c r="K3" s="69">
        <v>4</v>
      </c>
      <c r="L3" s="69">
        <v>727</v>
      </c>
      <c r="M3" s="70">
        <v>181.75</v>
      </c>
      <c r="N3" s="71">
        <v>5</v>
      </c>
      <c r="O3" s="72">
        <v>186.75</v>
      </c>
    </row>
    <row r="4" spans="1:17" x14ac:dyDescent="0.25">
      <c r="A4" s="40" t="s">
        <v>26</v>
      </c>
      <c r="B4" s="39" t="s">
        <v>107</v>
      </c>
      <c r="C4" s="41">
        <v>45066</v>
      </c>
      <c r="D4" s="67" t="s">
        <v>96</v>
      </c>
      <c r="E4" s="68">
        <v>191</v>
      </c>
      <c r="F4" s="68">
        <v>193</v>
      </c>
      <c r="G4" s="68">
        <v>191</v>
      </c>
      <c r="H4" s="68">
        <v>184</v>
      </c>
      <c r="I4" s="68"/>
      <c r="J4" s="68"/>
      <c r="K4" s="69">
        <v>4</v>
      </c>
      <c r="L4" s="69">
        <v>759</v>
      </c>
      <c r="M4" s="70">
        <v>189.75</v>
      </c>
      <c r="N4" s="71">
        <v>11</v>
      </c>
      <c r="O4" s="72">
        <v>200.75</v>
      </c>
    </row>
    <row r="5" spans="1:17" x14ac:dyDescent="0.25">
      <c r="A5" s="40" t="s">
        <v>26</v>
      </c>
      <c r="B5" s="39" t="s">
        <v>107</v>
      </c>
      <c r="C5" s="41">
        <v>45067</v>
      </c>
      <c r="D5" s="67" t="s">
        <v>96</v>
      </c>
      <c r="E5" s="68">
        <v>184</v>
      </c>
      <c r="F5" s="68">
        <v>184</v>
      </c>
      <c r="G5" s="68">
        <v>183</v>
      </c>
      <c r="H5" s="68">
        <v>183</v>
      </c>
      <c r="I5" s="68"/>
      <c r="J5" s="68"/>
      <c r="K5" s="69">
        <v>4</v>
      </c>
      <c r="L5" s="69">
        <v>734</v>
      </c>
      <c r="M5" s="70">
        <v>183.5</v>
      </c>
      <c r="N5" s="71">
        <v>5</v>
      </c>
      <c r="O5" s="72">
        <v>188.5</v>
      </c>
    </row>
    <row r="6" spans="1:17" x14ac:dyDescent="0.25">
      <c r="A6" s="12" t="s">
        <v>26</v>
      </c>
      <c r="B6" s="13" t="s">
        <v>107</v>
      </c>
      <c r="C6" s="14">
        <v>45129</v>
      </c>
      <c r="D6" s="15" t="s">
        <v>96</v>
      </c>
      <c r="E6" s="16">
        <v>194</v>
      </c>
      <c r="F6" s="16">
        <v>189</v>
      </c>
      <c r="G6" s="16">
        <v>190</v>
      </c>
      <c r="H6" s="16">
        <v>195</v>
      </c>
      <c r="I6" s="16">
        <v>188</v>
      </c>
      <c r="J6" s="16">
        <v>191</v>
      </c>
      <c r="K6" s="17">
        <v>6</v>
      </c>
      <c r="L6" s="17">
        <v>1147</v>
      </c>
      <c r="M6" s="18">
        <v>191.16666666666666</v>
      </c>
      <c r="N6" s="19">
        <v>30</v>
      </c>
      <c r="O6" s="20">
        <v>221.16666666666666</v>
      </c>
    </row>
    <row r="7" spans="1:17" x14ac:dyDescent="0.25">
      <c r="A7" s="12" t="s">
        <v>26</v>
      </c>
      <c r="B7" s="13" t="s">
        <v>107</v>
      </c>
      <c r="C7" s="14">
        <v>45130</v>
      </c>
      <c r="D7" s="15" t="s">
        <v>96</v>
      </c>
      <c r="E7" s="16">
        <v>195</v>
      </c>
      <c r="F7" s="16">
        <v>186</v>
      </c>
      <c r="G7" s="16">
        <v>191</v>
      </c>
      <c r="H7" s="16">
        <v>190</v>
      </c>
      <c r="I7" s="16"/>
      <c r="J7" s="16"/>
      <c r="K7" s="17">
        <v>4</v>
      </c>
      <c r="L7" s="17">
        <v>762</v>
      </c>
      <c r="M7" s="18">
        <v>190.5</v>
      </c>
      <c r="N7" s="19">
        <v>5</v>
      </c>
      <c r="O7" s="20">
        <v>195.5</v>
      </c>
    </row>
    <row r="8" spans="1:17" x14ac:dyDescent="0.25">
      <c r="A8" s="12" t="s">
        <v>26</v>
      </c>
      <c r="B8" s="13" t="s">
        <v>107</v>
      </c>
      <c r="C8" s="14">
        <v>45164</v>
      </c>
      <c r="D8" s="15" t="s">
        <v>96</v>
      </c>
      <c r="E8" s="16">
        <v>192</v>
      </c>
      <c r="F8" s="16">
        <v>197</v>
      </c>
      <c r="G8" s="16">
        <v>190</v>
      </c>
      <c r="H8" s="16">
        <v>190</v>
      </c>
      <c r="I8" s="16"/>
      <c r="J8" s="16"/>
      <c r="K8" s="17">
        <v>4</v>
      </c>
      <c r="L8" s="17">
        <v>769</v>
      </c>
      <c r="M8" s="18">
        <v>192.25</v>
      </c>
      <c r="N8" s="19">
        <v>13</v>
      </c>
      <c r="O8" s="20">
        <v>205.25</v>
      </c>
    </row>
    <row r="9" spans="1:17" x14ac:dyDescent="0.25">
      <c r="A9" s="76"/>
      <c r="B9" s="77"/>
      <c r="C9" s="78"/>
      <c r="D9" s="79"/>
      <c r="E9" s="80"/>
      <c r="F9" s="80"/>
      <c r="G9" s="80"/>
      <c r="H9" s="80"/>
      <c r="I9" s="80"/>
      <c r="J9" s="80"/>
      <c r="K9" s="81"/>
      <c r="L9" s="81"/>
      <c r="M9" s="82"/>
      <c r="N9" s="83"/>
      <c r="O9" s="84"/>
    </row>
    <row r="10" spans="1:17" x14ac:dyDescent="0.25">
      <c r="K10" s="8">
        <f>SUM(K2:K9)</f>
        <v>30</v>
      </c>
      <c r="L10" s="8">
        <f>SUM(L2:L9)</f>
        <v>5607.0010000000002</v>
      </c>
      <c r="M10" s="7">
        <f>SUM(L10/K10)</f>
        <v>186.90003333333334</v>
      </c>
      <c r="N10" s="8">
        <f>SUM(N2:N9)</f>
        <v>75</v>
      </c>
      <c r="O10" s="11">
        <f>SUM(M10+N10)</f>
        <v>261.90003333333334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97D48260-DCD5-4E86-A5B9-A91FAEE5E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E47F3-7CE9-4B8D-9FFE-673FFEFA73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65A4-3120-45ED-A9A9-E240F732B808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66</v>
      </c>
      <c r="C2" s="14">
        <v>45000</v>
      </c>
      <c r="D2" s="15" t="s">
        <v>38</v>
      </c>
      <c r="E2" s="16">
        <v>191</v>
      </c>
      <c r="F2" s="16">
        <v>192</v>
      </c>
      <c r="G2" s="16">
        <v>190</v>
      </c>
      <c r="H2" s="16">
        <v>192</v>
      </c>
      <c r="I2" s="16"/>
      <c r="J2" s="16"/>
      <c r="K2" s="17">
        <v>4</v>
      </c>
      <c r="L2" s="17">
        <v>765</v>
      </c>
      <c r="M2" s="18">
        <v>191.25</v>
      </c>
      <c r="N2" s="19">
        <v>5</v>
      </c>
      <c r="O2" s="20">
        <v>196.25</v>
      </c>
    </row>
    <row r="3" spans="1:17" x14ac:dyDescent="0.25">
      <c r="A3" s="12" t="s">
        <v>26</v>
      </c>
      <c r="B3" s="13" t="s">
        <v>66</v>
      </c>
      <c r="C3" s="14">
        <v>45063</v>
      </c>
      <c r="D3" s="15" t="s">
        <v>38</v>
      </c>
      <c r="E3" s="68">
        <v>184</v>
      </c>
      <c r="F3" s="68">
        <v>189</v>
      </c>
      <c r="G3" s="68">
        <v>193</v>
      </c>
      <c r="H3" s="68">
        <v>191</v>
      </c>
      <c r="I3" s="16"/>
      <c r="J3" s="16"/>
      <c r="K3" s="17">
        <v>4</v>
      </c>
      <c r="L3" s="17">
        <v>757</v>
      </c>
      <c r="M3" s="18">
        <v>189.25</v>
      </c>
      <c r="N3" s="19">
        <v>11</v>
      </c>
      <c r="O3" s="20">
        <v>200.25</v>
      </c>
    </row>
    <row r="4" spans="1:17" x14ac:dyDescent="0.25">
      <c r="A4" s="12" t="s">
        <v>26</v>
      </c>
      <c r="B4" s="13" t="s">
        <v>164</v>
      </c>
      <c r="C4" s="14">
        <v>45084</v>
      </c>
      <c r="D4" s="15" t="s">
        <v>38</v>
      </c>
      <c r="E4" s="16">
        <v>184</v>
      </c>
      <c r="F4" s="16">
        <v>192</v>
      </c>
      <c r="G4" s="16">
        <v>188</v>
      </c>
      <c r="H4" s="16">
        <v>194</v>
      </c>
      <c r="I4" s="16"/>
      <c r="J4" s="16"/>
      <c r="K4" s="17">
        <v>4</v>
      </c>
      <c r="L4" s="17">
        <v>758</v>
      </c>
      <c r="M4" s="18">
        <v>189.5</v>
      </c>
      <c r="N4" s="19">
        <v>9</v>
      </c>
      <c r="O4" s="20">
        <v>198.5</v>
      </c>
    </row>
    <row r="5" spans="1:17" x14ac:dyDescent="0.25">
      <c r="A5" s="12" t="s">
        <v>26</v>
      </c>
      <c r="B5" s="39" t="s">
        <v>164</v>
      </c>
      <c r="C5" s="41">
        <v>45091</v>
      </c>
      <c r="D5" s="67" t="s">
        <v>38</v>
      </c>
      <c r="E5" s="68">
        <v>194</v>
      </c>
      <c r="F5" s="68">
        <v>192</v>
      </c>
      <c r="G5" s="68">
        <v>194</v>
      </c>
      <c r="H5" s="68">
        <v>192</v>
      </c>
      <c r="I5" s="68"/>
      <c r="J5" s="68"/>
      <c r="K5" s="69">
        <v>4</v>
      </c>
      <c r="L5" s="69">
        <v>772</v>
      </c>
      <c r="M5" s="70">
        <v>193</v>
      </c>
      <c r="N5" s="71">
        <v>4</v>
      </c>
      <c r="O5" s="72">
        <v>197</v>
      </c>
    </row>
    <row r="6" spans="1:17" x14ac:dyDescent="0.25">
      <c r="A6" s="12" t="s">
        <v>26</v>
      </c>
      <c r="B6" s="13" t="s">
        <v>164</v>
      </c>
      <c r="C6" s="14">
        <v>45126</v>
      </c>
      <c r="D6" s="15" t="s">
        <v>38</v>
      </c>
      <c r="E6" s="16">
        <v>186</v>
      </c>
      <c r="F6" s="16">
        <v>188</v>
      </c>
      <c r="G6" s="16">
        <v>192</v>
      </c>
      <c r="H6" s="16">
        <v>190</v>
      </c>
      <c r="I6" s="16"/>
      <c r="J6" s="16"/>
      <c r="K6" s="17">
        <v>4</v>
      </c>
      <c r="L6" s="17">
        <v>756</v>
      </c>
      <c r="M6" s="18">
        <v>189</v>
      </c>
      <c r="N6" s="19">
        <v>6</v>
      </c>
      <c r="O6" s="20">
        <v>195</v>
      </c>
    </row>
    <row r="8" spans="1:17" x14ac:dyDescent="0.25">
      <c r="K8" s="8">
        <f>SUM(K2:K7)</f>
        <v>20</v>
      </c>
      <c r="L8" s="8">
        <f>SUM(L2:L7)</f>
        <v>3808</v>
      </c>
      <c r="M8" s="7">
        <f>SUM(L8/K8)</f>
        <v>190.4</v>
      </c>
      <c r="N8" s="8">
        <f>SUM(N2:N7)</f>
        <v>35</v>
      </c>
      <c r="O8" s="11">
        <f>SUM(M8+N8)</f>
        <v>225.4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C2" name="Range1_9_1"/>
    <protectedRange sqref="B4:C4 E4:J4" name="Range1_5"/>
    <protectedRange sqref="D4" name="Range1_1_3"/>
    <protectedRange algorithmName="SHA-512" hashValue="ON39YdpmFHfN9f47KpiRvqrKx0V9+erV1CNkpWzYhW/Qyc6aT8rEyCrvauWSYGZK2ia3o7vd3akF07acHAFpOA==" saltValue="yVW9XmDwTqEnmpSGai0KYg==" spinCount="100000" sqref="E5:J5 B5:C5 B6:C6 E6:J6" name="Range1_5_1"/>
    <protectedRange algorithmName="SHA-512" hashValue="ON39YdpmFHfN9f47KpiRvqrKx0V9+erV1CNkpWzYhW/Qyc6aT8rEyCrvauWSYGZK2ia3o7vd3akF07acHAFpOA==" saltValue="yVW9XmDwTqEnmpSGai0KYg==" spinCount="100000" sqref="D5 D6" name="Range1_1_12"/>
  </protectedRanges>
  <conditionalFormatting sqref="I2">
    <cfRule type="top10" dxfId="118" priority="25" rank="1"/>
  </conditionalFormatting>
  <conditionalFormatting sqref="I4">
    <cfRule type="top10" dxfId="117" priority="13" rank="1"/>
    <cfRule type="top10" dxfId="116" priority="17" rank="1"/>
  </conditionalFormatting>
  <conditionalFormatting sqref="I5:I6">
    <cfRule type="top10" dxfId="115" priority="2" rank="1"/>
  </conditionalFormatting>
  <conditionalFormatting sqref="I4:J4">
    <cfRule type="cellIs" dxfId="114" priority="8" operator="greaterThanOrEqual">
      <formula>200</formula>
    </cfRule>
  </conditionalFormatting>
  <conditionalFormatting sqref="J2">
    <cfRule type="top10" dxfId="113" priority="26" rank="1"/>
  </conditionalFormatting>
  <conditionalFormatting sqref="J4">
    <cfRule type="top10" dxfId="112" priority="9" rank="1"/>
    <cfRule type="top10" dxfId="111" priority="16" rank="1"/>
  </conditionalFormatting>
  <conditionalFormatting sqref="J5:J6">
    <cfRule type="top10" dxfId="110" priority="1" rank="1"/>
  </conditionalFormatting>
  <hyperlinks>
    <hyperlink ref="Q1" location="'National Rankings'!A1" display="Back to Ranking" xr:uid="{1C3DE4B0-78F5-4AAB-959F-C5876DCF4D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68DA2-1599-4943-94AB-9FA0339141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72B8-3383-4659-B16E-10E2195DC7A5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67</v>
      </c>
      <c r="C2" s="14">
        <v>44965</v>
      </c>
      <c r="D2" s="15" t="s">
        <v>38</v>
      </c>
      <c r="E2" s="16">
        <v>196</v>
      </c>
      <c r="F2" s="16">
        <v>198</v>
      </c>
      <c r="G2" s="16">
        <v>198</v>
      </c>
      <c r="H2" s="16">
        <v>197</v>
      </c>
      <c r="I2" s="16"/>
      <c r="J2" s="16"/>
      <c r="K2" s="17">
        <v>4</v>
      </c>
      <c r="L2" s="17">
        <v>789</v>
      </c>
      <c r="M2" s="18">
        <v>197.25</v>
      </c>
      <c r="N2" s="19">
        <v>5</v>
      </c>
      <c r="O2" s="20">
        <v>202.25</v>
      </c>
    </row>
    <row r="3" spans="1:17" x14ac:dyDescent="0.25">
      <c r="A3" s="12" t="s">
        <v>26</v>
      </c>
      <c r="B3" s="39" t="s">
        <v>67</v>
      </c>
      <c r="C3" s="41">
        <v>45101</v>
      </c>
      <c r="D3" s="67" t="s">
        <v>38</v>
      </c>
      <c r="E3" s="68">
        <v>195</v>
      </c>
      <c r="F3" s="68">
        <v>197</v>
      </c>
      <c r="G3" s="68">
        <v>196</v>
      </c>
      <c r="H3" s="68">
        <v>199</v>
      </c>
      <c r="I3" s="68"/>
      <c r="J3" s="68"/>
      <c r="K3" s="69">
        <v>4</v>
      </c>
      <c r="L3" s="69">
        <v>787</v>
      </c>
      <c r="M3" s="70">
        <v>196.75</v>
      </c>
      <c r="N3" s="71">
        <v>9</v>
      </c>
      <c r="O3" s="72">
        <v>205.75</v>
      </c>
    </row>
    <row r="4" spans="1:17" x14ac:dyDescent="0.25">
      <c r="A4" s="12" t="s">
        <v>26</v>
      </c>
      <c r="B4" s="13" t="s">
        <v>67</v>
      </c>
      <c r="C4" s="14">
        <v>45140</v>
      </c>
      <c r="D4" s="15" t="s">
        <v>38</v>
      </c>
      <c r="E4" s="16">
        <v>195</v>
      </c>
      <c r="F4" s="16">
        <v>198</v>
      </c>
      <c r="G4" s="16">
        <v>199</v>
      </c>
      <c r="H4" s="16">
        <v>197</v>
      </c>
      <c r="I4" s="16"/>
      <c r="J4" s="16"/>
      <c r="K4" s="17">
        <v>4</v>
      </c>
      <c r="L4" s="17">
        <v>789</v>
      </c>
      <c r="M4" s="18">
        <v>197.25</v>
      </c>
      <c r="N4" s="19">
        <v>9</v>
      </c>
      <c r="O4" s="20">
        <v>206.25</v>
      </c>
    </row>
    <row r="5" spans="1:17" x14ac:dyDescent="0.25">
      <c r="A5" s="12" t="s">
        <v>26</v>
      </c>
      <c r="B5" s="13" t="s">
        <v>67</v>
      </c>
      <c r="C5" s="14">
        <v>45150</v>
      </c>
      <c r="D5" s="85" t="s">
        <v>38</v>
      </c>
      <c r="E5" s="86">
        <v>199</v>
      </c>
      <c r="F5" s="86">
        <v>197</v>
      </c>
      <c r="G5" s="86">
        <v>197</v>
      </c>
      <c r="H5" s="86">
        <v>196</v>
      </c>
      <c r="I5" s="86">
        <v>198</v>
      </c>
      <c r="J5" s="86">
        <v>199</v>
      </c>
      <c r="K5" s="87">
        <v>6</v>
      </c>
      <c r="L5" s="17">
        <v>1186</v>
      </c>
      <c r="M5" s="18">
        <v>197.66666666666666</v>
      </c>
      <c r="N5" s="19">
        <v>18</v>
      </c>
      <c r="O5" s="20">
        <v>215.67</v>
      </c>
    </row>
    <row r="6" spans="1:17" x14ac:dyDescent="0.25">
      <c r="A6" s="12" t="s">
        <v>26</v>
      </c>
      <c r="B6" s="13" t="s">
        <v>67</v>
      </c>
      <c r="C6" s="14">
        <v>45154</v>
      </c>
      <c r="D6" s="15" t="s">
        <v>38</v>
      </c>
      <c r="E6" s="89">
        <v>200</v>
      </c>
      <c r="F6" s="16">
        <v>199</v>
      </c>
      <c r="G6" s="16">
        <v>196</v>
      </c>
      <c r="H6" s="16">
        <v>198</v>
      </c>
      <c r="I6" s="16"/>
      <c r="J6" s="16"/>
      <c r="K6" s="17">
        <v>4</v>
      </c>
      <c r="L6" s="17">
        <v>793</v>
      </c>
      <c r="M6" s="18">
        <v>198.25</v>
      </c>
      <c r="N6" s="19">
        <v>5</v>
      </c>
      <c r="O6" s="20">
        <v>203.25</v>
      </c>
    </row>
    <row r="8" spans="1:17" x14ac:dyDescent="0.25">
      <c r="K8" s="8">
        <f>SUM(K2:K7)</f>
        <v>22</v>
      </c>
      <c r="L8" s="8">
        <f>SUM(L2:L7)</f>
        <v>4344</v>
      </c>
      <c r="M8" s="7">
        <f>SUM(L8/K8)</f>
        <v>197.45454545454547</v>
      </c>
      <c r="N8" s="8">
        <f>SUM(N2:N7)</f>
        <v>46</v>
      </c>
      <c r="O8" s="11">
        <f>SUM(M8+N8)</f>
        <v>243.45454545454547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3_1"/>
  </protectedRanges>
  <hyperlinks>
    <hyperlink ref="Q1" location="'National Rankings'!A1" display="Back to Ranking" xr:uid="{F92BBC9A-C3EA-48D2-AB56-5562416E2B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B23DAE-F036-4987-88F8-3FE38E40A1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2C10-0086-487D-B0CB-45EA8FEE5A6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68</v>
      </c>
      <c r="C2" s="14">
        <v>45007</v>
      </c>
      <c r="D2" s="15" t="s">
        <v>38</v>
      </c>
      <c r="E2" s="16">
        <v>184</v>
      </c>
      <c r="F2" s="16">
        <v>193</v>
      </c>
      <c r="G2" s="16">
        <v>183</v>
      </c>
      <c r="H2" s="16">
        <v>189</v>
      </c>
      <c r="I2" s="16"/>
      <c r="J2" s="16"/>
      <c r="K2" s="17">
        <v>4</v>
      </c>
      <c r="L2" s="17">
        <v>749</v>
      </c>
      <c r="M2" s="18">
        <v>187.25</v>
      </c>
      <c r="N2" s="19">
        <v>5</v>
      </c>
      <c r="O2" s="20">
        <v>192.25</v>
      </c>
    </row>
    <row r="3" spans="1:17" x14ac:dyDescent="0.25">
      <c r="A3" s="12" t="s">
        <v>26</v>
      </c>
      <c r="B3" s="13" t="s">
        <v>68</v>
      </c>
      <c r="C3" s="14">
        <v>45014</v>
      </c>
      <c r="D3" s="15" t="s">
        <v>38</v>
      </c>
      <c r="E3" s="16">
        <v>190</v>
      </c>
      <c r="F3" s="16">
        <v>192</v>
      </c>
      <c r="G3" s="16">
        <v>188</v>
      </c>
      <c r="H3" s="16">
        <v>188</v>
      </c>
      <c r="I3" s="16"/>
      <c r="J3" s="16"/>
      <c r="K3" s="17">
        <v>4</v>
      </c>
      <c r="L3" s="17">
        <v>758</v>
      </c>
      <c r="M3" s="18">
        <v>189.5</v>
      </c>
      <c r="N3" s="19">
        <v>5</v>
      </c>
      <c r="O3" s="20">
        <v>194.5</v>
      </c>
    </row>
    <row r="5" spans="1:17" x14ac:dyDescent="0.25">
      <c r="K5" s="8">
        <f>SUM(K2:K4)</f>
        <v>8</v>
      </c>
      <c r="L5" s="8">
        <f>SUM(L2:L4)</f>
        <v>1507</v>
      </c>
      <c r="M5" s="7">
        <f>SUM(L5/K5)</f>
        <v>188.375</v>
      </c>
      <c r="N5" s="8">
        <f>SUM(N2:N4)</f>
        <v>10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B3:C3 E3:J3" name="Range1_11_1_1"/>
    <protectedRange algorithmName="SHA-512" hashValue="ON39YdpmFHfN9f47KpiRvqrKx0V9+erV1CNkpWzYhW/Qyc6aT8rEyCrvauWSYGZK2ia3o7vd3akF07acHAFpOA==" saltValue="yVW9XmDwTqEnmpSGai0KYg==" spinCount="100000" sqref="D3" name="Range1_1_8_1_1"/>
  </protectedRanges>
  <conditionalFormatting sqref="I2">
    <cfRule type="top10" dxfId="109" priority="8" rank="1"/>
  </conditionalFormatting>
  <conditionalFormatting sqref="I3">
    <cfRule type="top10" dxfId="108" priority="2" rank="1"/>
  </conditionalFormatting>
  <conditionalFormatting sqref="J2">
    <cfRule type="top10" dxfId="107" priority="7" rank="1"/>
  </conditionalFormatting>
  <conditionalFormatting sqref="J3">
    <cfRule type="top10" dxfId="106" priority="1" rank="1"/>
  </conditionalFormatting>
  <hyperlinks>
    <hyperlink ref="Q1" location="'National Rankings'!A1" display="Back to Ranking" xr:uid="{16848B51-33F2-40A8-AE71-D706982954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640E7-79B0-4224-9870-87969ECBD0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CEF5-9C7E-46BB-A9B8-36AE73D8350B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45</v>
      </c>
      <c r="C2" s="14">
        <v>44940</v>
      </c>
      <c r="D2" s="15" t="s">
        <v>34</v>
      </c>
      <c r="E2" s="16">
        <v>173</v>
      </c>
      <c r="F2" s="16">
        <v>172</v>
      </c>
      <c r="G2" s="16">
        <v>167</v>
      </c>
      <c r="H2" s="16">
        <v>180</v>
      </c>
      <c r="I2" s="16"/>
      <c r="J2" s="16"/>
      <c r="K2" s="17">
        <v>4</v>
      </c>
      <c r="L2" s="17">
        <v>692</v>
      </c>
      <c r="M2" s="18">
        <v>173</v>
      </c>
      <c r="N2" s="19">
        <v>2</v>
      </c>
      <c r="O2" s="20">
        <v>175</v>
      </c>
    </row>
    <row r="3" spans="1:17" x14ac:dyDescent="0.25">
      <c r="A3" s="12" t="s">
        <v>26</v>
      </c>
      <c r="B3" s="13" t="s">
        <v>45</v>
      </c>
      <c r="C3" s="14">
        <v>44996</v>
      </c>
      <c r="D3" s="15" t="s">
        <v>47</v>
      </c>
      <c r="E3" s="16">
        <v>166</v>
      </c>
      <c r="F3" s="16">
        <v>173</v>
      </c>
      <c r="G3" s="16">
        <v>169</v>
      </c>
      <c r="H3" s="16">
        <v>168</v>
      </c>
      <c r="I3" s="16"/>
      <c r="J3" s="16"/>
      <c r="K3" s="17">
        <f>COUNT(E3:J3)</f>
        <v>4</v>
      </c>
      <c r="L3" s="17">
        <f>SUM(E3:J3)</f>
        <v>676</v>
      </c>
      <c r="M3" s="18">
        <f>IFERROR(L3/K3,0)</f>
        <v>169</v>
      </c>
      <c r="N3" s="19">
        <v>2</v>
      </c>
      <c r="O3" s="20">
        <f>SUM(M3+N3)</f>
        <v>171</v>
      </c>
    </row>
    <row r="4" spans="1:17" x14ac:dyDescent="0.25">
      <c r="A4" s="40" t="s">
        <v>26</v>
      </c>
      <c r="B4" s="39" t="s">
        <v>45</v>
      </c>
      <c r="C4" s="41">
        <v>45073</v>
      </c>
      <c r="D4" s="67" t="s">
        <v>34</v>
      </c>
      <c r="E4" s="68">
        <v>177</v>
      </c>
      <c r="F4" s="68">
        <v>184</v>
      </c>
      <c r="G4" s="68">
        <v>185</v>
      </c>
      <c r="H4" s="68">
        <v>182</v>
      </c>
      <c r="I4" s="68"/>
      <c r="J4" s="68"/>
      <c r="K4" s="69">
        <v>4</v>
      </c>
      <c r="L4" s="69">
        <v>728</v>
      </c>
      <c r="M4" s="70">
        <v>182</v>
      </c>
      <c r="N4" s="71">
        <v>7</v>
      </c>
      <c r="O4" s="72">
        <v>189</v>
      </c>
    </row>
    <row r="5" spans="1:17" x14ac:dyDescent="0.25">
      <c r="A5" s="12" t="s">
        <v>26</v>
      </c>
      <c r="B5" s="13" t="s">
        <v>45</v>
      </c>
      <c r="C5" s="14">
        <v>45115</v>
      </c>
      <c r="D5" s="15" t="s">
        <v>34</v>
      </c>
      <c r="E5" s="22">
        <v>189</v>
      </c>
      <c r="F5" s="22">
        <v>187</v>
      </c>
      <c r="G5" s="22">
        <v>184</v>
      </c>
      <c r="H5" s="22">
        <v>169</v>
      </c>
      <c r="I5" s="22"/>
      <c r="J5" s="22"/>
      <c r="K5" s="17">
        <v>4</v>
      </c>
      <c r="L5" s="17">
        <v>729</v>
      </c>
      <c r="M5" s="18">
        <v>182.25</v>
      </c>
      <c r="N5" s="19">
        <v>8</v>
      </c>
      <c r="O5" s="20">
        <v>190.25</v>
      </c>
    </row>
    <row r="6" spans="1:17" x14ac:dyDescent="0.25">
      <c r="A6" s="12" t="s">
        <v>26</v>
      </c>
      <c r="B6" s="13" t="s">
        <v>45</v>
      </c>
      <c r="C6" s="14">
        <v>45150</v>
      </c>
      <c r="D6" s="15" t="s">
        <v>34</v>
      </c>
      <c r="E6" s="22">
        <v>179</v>
      </c>
      <c r="F6" s="22">
        <v>182</v>
      </c>
      <c r="G6" s="22">
        <v>182</v>
      </c>
      <c r="H6" s="22">
        <v>179</v>
      </c>
      <c r="I6" s="22"/>
      <c r="J6" s="22"/>
      <c r="K6" s="17">
        <v>4</v>
      </c>
      <c r="L6" s="17">
        <v>722</v>
      </c>
      <c r="M6" s="18">
        <v>180.5</v>
      </c>
      <c r="N6" s="19">
        <v>6</v>
      </c>
      <c r="O6" s="20">
        <v>186.5</v>
      </c>
    </row>
    <row r="8" spans="1:17" x14ac:dyDescent="0.25">
      <c r="K8" s="8">
        <f>SUM(K2:K7)</f>
        <v>20</v>
      </c>
      <c r="L8" s="8">
        <f>SUM(L2:L7)</f>
        <v>3547</v>
      </c>
      <c r="M8" s="7">
        <f>SUM(L8/K8)</f>
        <v>177.35</v>
      </c>
      <c r="N8" s="8">
        <f>SUM(N2:N7)</f>
        <v>25</v>
      </c>
      <c r="O8" s="11">
        <f>SUM(M8+N8)</f>
        <v>202.35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3:J3 B3:C3 B4:C4 E4:J4" name="Range1_12_1"/>
    <protectedRange algorithmName="SHA-512" hashValue="ON39YdpmFHfN9f47KpiRvqrKx0V9+erV1CNkpWzYhW/Qyc6aT8rEyCrvauWSYGZK2ia3o7vd3akF07acHAFpOA==" saltValue="yVW9XmDwTqEnmpSGai0KYg==" spinCount="100000" sqref="D3 D4" name="Range1_1_9_1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I2">
    <cfRule type="top10" dxfId="105" priority="14" rank="1"/>
  </conditionalFormatting>
  <conditionalFormatting sqref="I3:I4">
    <cfRule type="top10" dxfId="104" priority="8" rank="1"/>
  </conditionalFormatting>
  <conditionalFormatting sqref="I5:I6">
    <cfRule type="top10" dxfId="103" priority="2" rank="1"/>
  </conditionalFormatting>
  <conditionalFormatting sqref="J2">
    <cfRule type="top10" dxfId="102" priority="13" rank="1"/>
  </conditionalFormatting>
  <conditionalFormatting sqref="J3:J4">
    <cfRule type="top10" dxfId="101" priority="7" rank="1"/>
  </conditionalFormatting>
  <conditionalFormatting sqref="J5:J6">
    <cfRule type="top10" dxfId="100" priority="1" rank="1"/>
  </conditionalFormatting>
  <hyperlinks>
    <hyperlink ref="Q1" location="'National Rankings'!A1" display="Back to Ranking" xr:uid="{987CFB9C-D2B7-4DCC-B2A0-19FEC6165F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CF4A6F-D292-4EA3-839F-F15692A7D9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5F49-ABE0-47C7-93A2-3CFFB8567548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115</v>
      </c>
      <c r="C2" s="41">
        <v>45046</v>
      </c>
      <c r="D2" s="67" t="s">
        <v>116</v>
      </c>
      <c r="E2" s="16">
        <v>186</v>
      </c>
      <c r="F2" s="16">
        <v>191</v>
      </c>
      <c r="G2" s="16">
        <v>190</v>
      </c>
      <c r="H2" s="16">
        <v>190</v>
      </c>
      <c r="I2" s="68"/>
      <c r="J2" s="68"/>
      <c r="K2" s="69">
        <v>4</v>
      </c>
      <c r="L2" s="69">
        <v>757</v>
      </c>
      <c r="M2" s="70">
        <v>189.25</v>
      </c>
      <c r="N2" s="71">
        <v>2</v>
      </c>
      <c r="O2" s="72">
        <v>191.25</v>
      </c>
    </row>
    <row r="3" spans="1:17" x14ac:dyDescent="0.25">
      <c r="A3" s="40" t="s">
        <v>26</v>
      </c>
      <c r="B3" s="39" t="s">
        <v>115</v>
      </c>
      <c r="C3" s="41">
        <v>45060</v>
      </c>
      <c r="D3" s="67" t="s">
        <v>98</v>
      </c>
      <c r="E3" s="68">
        <v>190</v>
      </c>
      <c r="F3" s="68">
        <v>186</v>
      </c>
      <c r="G3" s="68">
        <v>186</v>
      </c>
      <c r="H3" s="68">
        <v>189</v>
      </c>
      <c r="I3" s="68"/>
      <c r="J3" s="68"/>
      <c r="K3" s="69">
        <v>4</v>
      </c>
      <c r="L3" s="69">
        <v>751</v>
      </c>
      <c r="M3" s="70">
        <v>187.75</v>
      </c>
      <c r="N3" s="71">
        <v>5</v>
      </c>
      <c r="O3" s="72">
        <v>192.75</v>
      </c>
    </row>
    <row r="4" spans="1:17" x14ac:dyDescent="0.25">
      <c r="A4" s="40" t="s">
        <v>26</v>
      </c>
      <c r="B4" s="39" t="s">
        <v>115</v>
      </c>
      <c r="C4" s="41">
        <v>45074</v>
      </c>
      <c r="D4" s="67" t="s">
        <v>116</v>
      </c>
      <c r="E4" s="68">
        <v>190</v>
      </c>
      <c r="F4" s="68">
        <v>189</v>
      </c>
      <c r="G4" s="68">
        <v>193</v>
      </c>
      <c r="H4" s="68">
        <v>192</v>
      </c>
      <c r="I4" s="68"/>
      <c r="J4" s="68"/>
      <c r="K4" s="69">
        <v>4</v>
      </c>
      <c r="L4" s="69">
        <v>764</v>
      </c>
      <c r="M4" s="70">
        <v>191</v>
      </c>
      <c r="N4" s="71">
        <v>2</v>
      </c>
      <c r="O4" s="72">
        <v>193</v>
      </c>
    </row>
    <row r="5" spans="1:17" x14ac:dyDescent="0.25">
      <c r="A5" s="12" t="s">
        <v>26</v>
      </c>
      <c r="B5" s="13" t="s">
        <v>115</v>
      </c>
      <c r="C5" s="14">
        <v>45088</v>
      </c>
      <c r="D5" s="15" t="s">
        <v>98</v>
      </c>
      <c r="E5" s="16">
        <v>188</v>
      </c>
      <c r="F5" s="16">
        <v>188</v>
      </c>
      <c r="G5" s="16">
        <v>188</v>
      </c>
      <c r="H5" s="16">
        <v>190</v>
      </c>
      <c r="I5" s="16"/>
      <c r="J5" s="16"/>
      <c r="K5" s="17">
        <v>4</v>
      </c>
      <c r="L5" s="17">
        <v>754</v>
      </c>
      <c r="M5" s="18">
        <v>188.5</v>
      </c>
      <c r="N5" s="19">
        <v>2</v>
      </c>
      <c r="O5" s="20">
        <v>190.5</v>
      </c>
    </row>
    <row r="6" spans="1:17" x14ac:dyDescent="0.25">
      <c r="A6" s="12" t="s">
        <v>26</v>
      </c>
      <c r="B6" s="39" t="s">
        <v>115</v>
      </c>
      <c r="C6" s="41">
        <v>45102</v>
      </c>
      <c r="D6" s="67" t="s">
        <v>116</v>
      </c>
      <c r="E6" s="68">
        <v>191</v>
      </c>
      <c r="F6" s="68">
        <v>194.001</v>
      </c>
      <c r="G6" s="68">
        <v>188</v>
      </c>
      <c r="H6" s="68">
        <v>191</v>
      </c>
      <c r="I6" s="68"/>
      <c r="J6" s="68"/>
      <c r="K6" s="69">
        <v>4</v>
      </c>
      <c r="L6" s="69">
        <v>764.00099999999998</v>
      </c>
      <c r="M6" s="70">
        <v>191.00024999999999</v>
      </c>
      <c r="N6" s="71">
        <v>8</v>
      </c>
      <c r="O6" s="72">
        <v>199.00024999999999</v>
      </c>
    </row>
    <row r="7" spans="1:17" x14ac:dyDescent="0.25">
      <c r="A7" s="12" t="s">
        <v>26</v>
      </c>
      <c r="B7" s="13" t="s">
        <v>115</v>
      </c>
      <c r="C7" s="14">
        <v>45116</v>
      </c>
      <c r="D7" s="15" t="s">
        <v>98</v>
      </c>
      <c r="E7" s="16">
        <v>187</v>
      </c>
      <c r="F7" s="16">
        <v>185</v>
      </c>
      <c r="G7" s="16">
        <v>192</v>
      </c>
      <c r="H7" s="16">
        <v>192</v>
      </c>
      <c r="I7" s="16"/>
      <c r="J7" s="16"/>
      <c r="K7" s="17">
        <v>4</v>
      </c>
      <c r="L7" s="17">
        <v>756</v>
      </c>
      <c r="M7" s="18">
        <v>189</v>
      </c>
      <c r="N7" s="19">
        <v>3</v>
      </c>
      <c r="O7" s="20">
        <v>192</v>
      </c>
    </row>
    <row r="8" spans="1:17" x14ac:dyDescent="0.25">
      <c r="A8" s="12" t="s">
        <v>26</v>
      </c>
      <c r="B8" s="13" t="s">
        <v>115</v>
      </c>
      <c r="C8" s="14">
        <v>45151</v>
      </c>
      <c r="D8" s="15" t="s">
        <v>98</v>
      </c>
      <c r="E8" s="16">
        <v>189</v>
      </c>
      <c r="F8" s="16">
        <v>179</v>
      </c>
      <c r="G8" s="16">
        <v>191</v>
      </c>
      <c r="H8" s="16">
        <v>188</v>
      </c>
      <c r="I8" s="16">
        <v>195.0001</v>
      </c>
      <c r="J8" s="16">
        <v>194</v>
      </c>
      <c r="K8" s="17">
        <v>6</v>
      </c>
      <c r="L8" s="17">
        <v>1136.0001</v>
      </c>
      <c r="M8" s="18">
        <v>189.33335</v>
      </c>
      <c r="N8" s="19">
        <v>4</v>
      </c>
      <c r="O8" s="20">
        <v>193.33335</v>
      </c>
    </row>
    <row r="9" spans="1:17" x14ac:dyDescent="0.25">
      <c r="A9" s="12" t="s">
        <v>26</v>
      </c>
      <c r="B9" s="13" t="s">
        <v>115</v>
      </c>
      <c r="C9" s="14">
        <v>45179</v>
      </c>
      <c r="D9" s="15" t="s">
        <v>98</v>
      </c>
      <c r="E9" s="16">
        <v>186</v>
      </c>
      <c r="F9" s="16">
        <v>194</v>
      </c>
      <c r="G9" s="16">
        <v>192</v>
      </c>
      <c r="H9" s="16">
        <v>194.001</v>
      </c>
      <c r="I9" s="16">
        <v>197</v>
      </c>
      <c r="J9" s="16">
        <v>193</v>
      </c>
      <c r="K9" s="17">
        <v>6</v>
      </c>
      <c r="L9" s="17">
        <v>1156.001</v>
      </c>
      <c r="M9" s="18">
        <v>192.66683333333333</v>
      </c>
      <c r="N9" s="19">
        <v>8</v>
      </c>
      <c r="O9" s="20">
        <v>200.66683333333333</v>
      </c>
    </row>
    <row r="10" spans="1:17" x14ac:dyDescent="0.25">
      <c r="A10" s="12" t="s">
        <v>26</v>
      </c>
      <c r="B10" s="13" t="s">
        <v>115</v>
      </c>
      <c r="C10" s="14">
        <v>45207</v>
      </c>
      <c r="D10" s="15" t="s">
        <v>98</v>
      </c>
      <c r="E10" s="22">
        <v>188.001</v>
      </c>
      <c r="F10" s="22">
        <v>186</v>
      </c>
      <c r="G10" s="22">
        <v>182</v>
      </c>
      <c r="H10" s="22">
        <v>190</v>
      </c>
      <c r="I10" s="22"/>
      <c r="J10" s="22"/>
      <c r="K10" s="17">
        <v>4</v>
      </c>
      <c r="L10" s="17">
        <v>746.00099999999998</v>
      </c>
      <c r="M10" s="18">
        <v>186.50024999999999</v>
      </c>
      <c r="N10" s="19">
        <v>3</v>
      </c>
      <c r="O10" s="20">
        <v>189.50024999999999</v>
      </c>
    </row>
    <row r="11" spans="1:17" x14ac:dyDescent="0.25">
      <c r="A11" s="12" t="s">
        <v>26</v>
      </c>
      <c r="B11" s="13" t="s">
        <v>115</v>
      </c>
      <c r="C11" s="14">
        <v>45242</v>
      </c>
      <c r="D11" s="15" t="s">
        <v>98</v>
      </c>
      <c r="E11" s="16">
        <v>185</v>
      </c>
      <c r="F11" s="16">
        <v>192</v>
      </c>
      <c r="G11" s="16">
        <v>187.001</v>
      </c>
      <c r="H11" s="16">
        <v>190</v>
      </c>
      <c r="I11" s="16"/>
      <c r="J11" s="16"/>
      <c r="K11" s="17">
        <v>4</v>
      </c>
      <c r="L11" s="17">
        <v>754.00099999999998</v>
      </c>
      <c r="M11" s="18">
        <v>188.50024999999999</v>
      </c>
      <c r="N11" s="19">
        <v>2</v>
      </c>
      <c r="O11" s="20">
        <v>190.50024999999999</v>
      </c>
    </row>
    <row r="13" spans="1:17" x14ac:dyDescent="0.25">
      <c r="K13" s="8">
        <f>SUM(K2:K12)</f>
        <v>44</v>
      </c>
      <c r="L13" s="8">
        <f>SUM(L2:L12)</f>
        <v>8338.0041000000001</v>
      </c>
      <c r="M13" s="7">
        <f>SUM(L13/K13)</f>
        <v>189.50009318181819</v>
      </c>
      <c r="N13" s="8">
        <f>SUM(N2:N12)</f>
        <v>39</v>
      </c>
      <c r="O13" s="11">
        <f>SUM(M13+N13)</f>
        <v>228.50009318181819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8" name="Range1_17"/>
    <protectedRange algorithmName="SHA-512" hashValue="ON39YdpmFHfN9f47KpiRvqrKx0V9+erV1CNkpWzYhW/Qyc6aT8rEyCrvauWSYGZK2ia3o7vd3akF07acHAFpOA==" saltValue="yVW9XmDwTqEnmpSGai0KYg==" spinCount="100000" sqref="E8:J8 B8" name="Range1_18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9:J9 B9" name="Range1_22"/>
    <protectedRange algorithmName="SHA-512" hashValue="ON39YdpmFHfN9f47KpiRvqrKx0V9+erV1CNkpWzYhW/Qyc6aT8rEyCrvauWSYGZK2ia3o7vd3akF07acHAFpOA==" saltValue="yVW9XmDwTqEnmpSGai0KYg==" spinCount="100000" sqref="D9" name="Range1_1_17"/>
    <protectedRange algorithmName="SHA-512" hashValue="ON39YdpmFHfN9f47KpiRvqrKx0V9+erV1CNkpWzYhW/Qyc6aT8rEyCrvauWSYGZK2ia3o7vd3akF07acHAFpOA==" saltValue="yVW9XmDwTqEnmpSGai0KYg==" spinCount="100000" sqref="E10:J10 B10:C10 B11:C11 E11:J11" name="Range1_8"/>
    <protectedRange algorithmName="SHA-512" hashValue="ON39YdpmFHfN9f47KpiRvqrKx0V9+erV1CNkpWzYhW/Qyc6aT8rEyCrvauWSYGZK2ia3o7vd3akF07acHAFpOA==" saltValue="yVW9XmDwTqEnmpSGai0KYg==" spinCount="100000" sqref="D10 D11" name="Range1_1_5"/>
  </protectedRanges>
  <conditionalFormatting sqref="I2">
    <cfRule type="top10" dxfId="305" priority="10" rank="1"/>
  </conditionalFormatting>
  <conditionalFormatting sqref="J2">
    <cfRule type="top10" dxfId="304" priority="11" rank="1"/>
  </conditionalFormatting>
  <hyperlinks>
    <hyperlink ref="Q1" location="'National Rankings'!A1" display="Back to Ranking" xr:uid="{13AFF453-71CE-4C53-97A8-44032AA16A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337CA0-7DF3-47CD-9736-9058AE6EEB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9110-2ACC-4AB0-A720-C658221A6586}">
  <dimension ref="A1:Q1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131</v>
      </c>
      <c r="C2" s="41">
        <v>45052</v>
      </c>
      <c r="D2" s="67" t="s">
        <v>125</v>
      </c>
      <c r="E2" s="68">
        <v>190</v>
      </c>
      <c r="F2" s="68">
        <v>190</v>
      </c>
      <c r="G2" s="68">
        <v>193</v>
      </c>
      <c r="H2" s="68">
        <v>194</v>
      </c>
      <c r="I2" s="68"/>
      <c r="J2" s="68"/>
      <c r="K2" s="69">
        <v>4</v>
      </c>
      <c r="L2" s="69">
        <v>767</v>
      </c>
      <c r="M2" s="70">
        <v>191.75</v>
      </c>
      <c r="N2" s="71">
        <v>13</v>
      </c>
      <c r="O2" s="72">
        <v>204.75</v>
      </c>
    </row>
    <row r="3" spans="1:17" x14ac:dyDescent="0.25">
      <c r="A3" s="12" t="s">
        <v>26</v>
      </c>
      <c r="B3" s="13" t="s">
        <v>131</v>
      </c>
      <c r="C3" s="14">
        <v>45065</v>
      </c>
      <c r="D3" s="15" t="s">
        <v>138</v>
      </c>
      <c r="E3" s="16">
        <v>185</v>
      </c>
      <c r="F3" s="16">
        <v>190</v>
      </c>
      <c r="G3" s="16">
        <v>191</v>
      </c>
      <c r="H3" s="16">
        <v>192</v>
      </c>
      <c r="I3" s="16"/>
      <c r="J3" s="16"/>
      <c r="K3" s="17">
        <v>4</v>
      </c>
      <c r="L3" s="17">
        <v>758</v>
      </c>
      <c r="M3" s="18">
        <v>189.5</v>
      </c>
      <c r="N3" s="19">
        <v>5</v>
      </c>
      <c r="O3" s="20">
        <v>194.5</v>
      </c>
    </row>
    <row r="4" spans="1:17" x14ac:dyDescent="0.25">
      <c r="A4" s="40" t="s">
        <v>26</v>
      </c>
      <c r="B4" s="39" t="s">
        <v>131</v>
      </c>
      <c r="C4" s="41">
        <v>45080</v>
      </c>
      <c r="D4" s="67" t="s">
        <v>138</v>
      </c>
      <c r="E4" s="38">
        <v>194</v>
      </c>
      <c r="F4" s="38">
        <v>188</v>
      </c>
      <c r="G4" s="38">
        <v>196</v>
      </c>
      <c r="H4" s="38">
        <v>194</v>
      </c>
      <c r="I4" s="68"/>
      <c r="J4" s="68"/>
      <c r="K4" s="69">
        <v>4</v>
      </c>
      <c r="L4" s="69">
        <v>772</v>
      </c>
      <c r="M4" s="70">
        <v>193</v>
      </c>
      <c r="N4" s="71">
        <v>9</v>
      </c>
      <c r="O4" s="72">
        <v>202</v>
      </c>
    </row>
    <row r="5" spans="1:17" x14ac:dyDescent="0.25">
      <c r="A5" s="12" t="s">
        <v>26</v>
      </c>
      <c r="B5" s="39" t="s">
        <v>131</v>
      </c>
      <c r="C5" s="41">
        <v>45093</v>
      </c>
      <c r="D5" s="67" t="s">
        <v>125</v>
      </c>
      <c r="E5" s="68">
        <v>194</v>
      </c>
      <c r="F5" s="68">
        <v>195</v>
      </c>
      <c r="G5" s="68">
        <v>191</v>
      </c>
      <c r="H5" s="68">
        <v>192</v>
      </c>
      <c r="I5" s="68"/>
      <c r="J5" s="68"/>
      <c r="K5" s="69">
        <v>4</v>
      </c>
      <c r="L5" s="69">
        <v>772</v>
      </c>
      <c r="M5" s="70">
        <v>193</v>
      </c>
      <c r="N5" s="71">
        <v>11</v>
      </c>
      <c r="O5" s="72">
        <v>204</v>
      </c>
    </row>
    <row r="6" spans="1:17" x14ac:dyDescent="0.25">
      <c r="A6" s="12" t="s">
        <v>26</v>
      </c>
      <c r="B6" s="13" t="s">
        <v>131</v>
      </c>
      <c r="C6" s="14">
        <v>45115</v>
      </c>
      <c r="D6" s="15" t="s">
        <v>161</v>
      </c>
      <c r="E6" s="16">
        <v>198</v>
      </c>
      <c r="F6" s="16">
        <v>188</v>
      </c>
      <c r="G6" s="16">
        <v>195</v>
      </c>
      <c r="H6" s="16">
        <v>193</v>
      </c>
      <c r="I6" s="16">
        <v>195</v>
      </c>
      <c r="J6" s="16">
        <v>198</v>
      </c>
      <c r="K6" s="17">
        <v>6</v>
      </c>
      <c r="L6" s="17">
        <v>1167</v>
      </c>
      <c r="M6" s="18">
        <v>194.5</v>
      </c>
      <c r="N6" s="19">
        <v>22</v>
      </c>
      <c r="O6" s="20">
        <v>216.5</v>
      </c>
    </row>
    <row r="7" spans="1:17" x14ac:dyDescent="0.25">
      <c r="A7" s="12" t="s">
        <v>26</v>
      </c>
      <c r="B7" s="13" t="s">
        <v>131</v>
      </c>
      <c r="C7" s="14">
        <v>45121</v>
      </c>
      <c r="D7" s="15" t="s">
        <v>125</v>
      </c>
      <c r="E7" s="16">
        <v>187</v>
      </c>
      <c r="F7" s="16">
        <v>190</v>
      </c>
      <c r="G7" s="16">
        <v>196</v>
      </c>
      <c r="H7" s="16">
        <v>189</v>
      </c>
      <c r="I7" s="16"/>
      <c r="J7" s="16"/>
      <c r="K7" s="17">
        <v>4</v>
      </c>
      <c r="L7" s="17">
        <v>762</v>
      </c>
      <c r="M7" s="18">
        <v>190.5</v>
      </c>
      <c r="N7" s="19">
        <v>5</v>
      </c>
      <c r="O7" s="20">
        <v>195.5</v>
      </c>
    </row>
    <row r="8" spans="1:17" x14ac:dyDescent="0.25">
      <c r="A8" s="12" t="s">
        <v>26</v>
      </c>
      <c r="B8" s="13" t="s">
        <v>131</v>
      </c>
      <c r="C8" s="14">
        <v>45143</v>
      </c>
      <c r="D8" s="15" t="s">
        <v>125</v>
      </c>
      <c r="E8" s="16">
        <v>188</v>
      </c>
      <c r="F8" s="16">
        <v>195</v>
      </c>
      <c r="G8" s="16">
        <v>189</v>
      </c>
      <c r="H8" s="16">
        <v>194</v>
      </c>
      <c r="I8" s="16"/>
      <c r="J8" s="16"/>
      <c r="K8" s="17">
        <v>4</v>
      </c>
      <c r="L8" s="17">
        <v>766</v>
      </c>
      <c r="M8" s="18">
        <v>191.5</v>
      </c>
      <c r="N8" s="19">
        <v>13</v>
      </c>
      <c r="O8" s="20">
        <v>204.5</v>
      </c>
    </row>
    <row r="9" spans="1:17" x14ac:dyDescent="0.25">
      <c r="A9" s="12" t="s">
        <v>26</v>
      </c>
      <c r="B9" s="13" t="s">
        <v>131</v>
      </c>
      <c r="C9" s="14">
        <v>45156</v>
      </c>
      <c r="D9" s="15" t="s">
        <v>125</v>
      </c>
      <c r="E9" s="16">
        <v>186</v>
      </c>
      <c r="F9" s="16">
        <v>184</v>
      </c>
      <c r="G9" s="16">
        <v>187</v>
      </c>
      <c r="H9" s="16">
        <v>191</v>
      </c>
      <c r="I9" s="16"/>
      <c r="J9" s="16"/>
      <c r="K9" s="17">
        <v>4</v>
      </c>
      <c r="L9" s="17">
        <v>748</v>
      </c>
      <c r="M9" s="18">
        <v>187</v>
      </c>
      <c r="N9" s="19">
        <v>4</v>
      </c>
      <c r="O9" s="20">
        <v>191</v>
      </c>
    </row>
    <row r="10" spans="1:17" x14ac:dyDescent="0.25">
      <c r="A10" s="12" t="s">
        <v>26</v>
      </c>
      <c r="B10" s="13" t="s">
        <v>131</v>
      </c>
      <c r="C10" s="14">
        <v>45171</v>
      </c>
      <c r="D10" s="15" t="s">
        <v>232</v>
      </c>
      <c r="E10" s="16">
        <v>192</v>
      </c>
      <c r="F10" s="16">
        <v>197</v>
      </c>
      <c r="G10" s="16">
        <v>185</v>
      </c>
      <c r="H10" s="16">
        <v>189</v>
      </c>
      <c r="I10" s="16">
        <v>194</v>
      </c>
      <c r="J10" s="16">
        <v>193</v>
      </c>
      <c r="K10" s="17">
        <v>6</v>
      </c>
      <c r="L10" s="17">
        <v>1150</v>
      </c>
      <c r="M10" s="18">
        <v>191.66666666666666</v>
      </c>
      <c r="N10" s="19">
        <v>4</v>
      </c>
      <c r="O10" s="20">
        <v>195.66666666666666</v>
      </c>
    </row>
    <row r="11" spans="1:17" x14ac:dyDescent="0.25">
      <c r="A11" s="12" t="s">
        <v>26</v>
      </c>
      <c r="B11" s="13" t="s">
        <v>131</v>
      </c>
      <c r="C11" s="14">
        <v>45178</v>
      </c>
      <c r="D11" s="15" t="s">
        <v>161</v>
      </c>
      <c r="E11" s="16">
        <v>193</v>
      </c>
      <c r="F11" s="16">
        <v>190</v>
      </c>
      <c r="G11" s="16">
        <v>191</v>
      </c>
      <c r="H11" s="16">
        <v>191</v>
      </c>
      <c r="I11" s="16">
        <v>193</v>
      </c>
      <c r="J11" s="16">
        <v>191</v>
      </c>
      <c r="K11" s="17">
        <v>6</v>
      </c>
      <c r="L11" s="17">
        <v>1149</v>
      </c>
      <c r="M11" s="18">
        <v>191.5</v>
      </c>
      <c r="N11" s="19">
        <v>8</v>
      </c>
      <c r="O11" s="20">
        <v>199.5</v>
      </c>
    </row>
    <row r="12" spans="1:17" x14ac:dyDescent="0.25">
      <c r="A12" s="12" t="s">
        <v>26</v>
      </c>
      <c r="B12" s="13" t="s">
        <v>131</v>
      </c>
      <c r="C12" s="14">
        <v>45184</v>
      </c>
      <c r="D12" s="15" t="s">
        <v>125</v>
      </c>
      <c r="E12" s="16">
        <v>191.001</v>
      </c>
      <c r="F12" s="16">
        <v>196</v>
      </c>
      <c r="G12" s="16">
        <v>188</v>
      </c>
      <c r="H12" s="16">
        <v>195.001</v>
      </c>
      <c r="I12" s="16"/>
      <c r="J12" s="16"/>
      <c r="K12" s="17">
        <v>4</v>
      </c>
      <c r="L12" s="17">
        <v>770.00199999999995</v>
      </c>
      <c r="M12" s="18">
        <v>192.50049999999999</v>
      </c>
      <c r="N12" s="19">
        <v>10</v>
      </c>
      <c r="O12" s="20">
        <v>202.50049999999999</v>
      </c>
    </row>
    <row r="14" spans="1:17" x14ac:dyDescent="0.25">
      <c r="K14" s="8">
        <f>SUM(K2:K13)</f>
        <v>50</v>
      </c>
      <c r="L14" s="8">
        <f>SUM(L2:L13)</f>
        <v>9581.0020000000004</v>
      </c>
      <c r="M14" s="7">
        <f>SUM(L14/K14)</f>
        <v>191.62004000000002</v>
      </c>
      <c r="N14" s="8">
        <f>SUM(N2:N13)</f>
        <v>104</v>
      </c>
      <c r="O14" s="11">
        <f>SUM(M14+N14)</f>
        <v>295.62004000000002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C4" name="Range1_28_1"/>
    <protectedRange algorithmName="SHA-512" hashValue="ON39YdpmFHfN9f47KpiRvqrKx0V9+erV1CNkpWzYhW/Qyc6aT8rEyCrvauWSYGZK2ia3o7vd3akF07acHAFpOA==" saltValue="yVW9XmDwTqEnmpSGai0KYg==" spinCount="100000" sqref="B4" name="Range1_32"/>
    <protectedRange algorithmName="SHA-512" hashValue="ON39YdpmFHfN9f47KpiRvqrKx0V9+erV1CNkpWzYhW/Qyc6aT8rEyCrvauWSYGZK2ia3o7vd3akF07acHAFpOA==" saltValue="yVW9XmDwTqEnmpSGai0KYg==" spinCount="100000" sqref="E4:J4" name="Range1_38"/>
    <protectedRange algorithmName="SHA-512" hashValue="ON39YdpmFHfN9f47KpiRvqrKx0V9+erV1CNkpWzYhW/Qyc6aT8rEyCrvauWSYGZK2ia3o7vd3akF07acHAFpOA==" saltValue="yVW9XmDwTqEnmpSGai0KYg==" spinCount="100000" sqref="C6" name="Range1_50"/>
    <protectedRange algorithmName="SHA-512" hashValue="ON39YdpmFHfN9f47KpiRvqrKx0V9+erV1CNkpWzYhW/Qyc6aT8rEyCrvauWSYGZK2ia3o7vd3akF07acHAFpOA==" saltValue="yVW9XmDwTqEnmpSGai0KYg==" spinCount="100000" sqref="D6" name="Range1_1_19"/>
    <protectedRange algorithmName="SHA-512" hashValue="ON39YdpmFHfN9f47KpiRvqrKx0V9+erV1CNkpWzYhW/Qyc6aT8rEyCrvauWSYGZK2ia3o7vd3akF07acHAFpOA==" saltValue="yVW9XmDwTqEnmpSGai0KYg==" spinCount="100000" sqref="B6" name="Range1_5_2"/>
    <protectedRange algorithmName="SHA-512" hashValue="ON39YdpmFHfN9f47KpiRvqrKx0V9+erV1CNkpWzYhW/Qyc6aT8rEyCrvauWSYGZK2ia3o7vd3akF07acHAFpOA==" saltValue="yVW9XmDwTqEnmpSGai0KYg==" spinCount="100000" sqref="E6:J6" name="Range1_6_2"/>
    <protectedRange algorithmName="SHA-512" hashValue="ON39YdpmFHfN9f47KpiRvqrKx0V9+erV1CNkpWzYhW/Qyc6aT8rEyCrvauWSYGZK2ia3o7vd3akF07acHAFpOA==" saltValue="yVW9XmDwTqEnmpSGai0KYg==" spinCount="100000" sqref="E8:J8 B8:C8" name="Range1_60"/>
    <protectedRange algorithmName="SHA-512" hashValue="ON39YdpmFHfN9f47KpiRvqrKx0V9+erV1CNkpWzYhW/Qyc6aT8rEyCrvauWSYGZK2ia3o7vd3akF07acHAFpOA==" saltValue="yVW9XmDwTqEnmpSGai0KYg==" spinCount="100000" sqref="D8" name="Range1_1_26"/>
    <protectedRange algorithmName="SHA-512" hashValue="ON39YdpmFHfN9f47KpiRvqrKx0V9+erV1CNkpWzYhW/Qyc6aT8rEyCrvauWSYGZK2ia3o7vd3akF07acHAFpOA==" saltValue="yVW9XmDwTqEnmpSGai0KYg==" spinCount="100000" sqref="D10" name="Range1_1_33"/>
    <protectedRange algorithmName="SHA-512" hashValue="ON39YdpmFHfN9f47KpiRvqrKx0V9+erV1CNkpWzYhW/Qyc6aT8rEyCrvauWSYGZK2ia3o7vd3akF07acHAFpOA==" saltValue="yVW9XmDwTqEnmpSGai0KYg==" spinCount="100000" sqref="E10:J10 B10:C10" name="Range1_70"/>
    <protectedRange algorithmName="SHA-512" hashValue="ON39YdpmFHfN9f47KpiRvqrKx0V9+erV1CNkpWzYhW/Qyc6aT8rEyCrvauWSYGZK2ia3o7vd3akF07acHAFpOA==" saltValue="yVW9XmDwTqEnmpSGai0KYg==" spinCount="100000" sqref="D12" name="Range1_1_33_1"/>
    <protectedRange algorithmName="SHA-512" hashValue="ON39YdpmFHfN9f47KpiRvqrKx0V9+erV1CNkpWzYhW/Qyc6aT8rEyCrvauWSYGZK2ia3o7vd3akF07acHAFpOA==" saltValue="yVW9XmDwTqEnmpSGai0KYg==" spinCount="100000" sqref="E12:J12" name="Range1_73"/>
    <protectedRange algorithmName="SHA-512" hashValue="ON39YdpmFHfN9f47KpiRvqrKx0V9+erV1CNkpWzYhW/Qyc6aT8rEyCrvauWSYGZK2ia3o7vd3akF07acHAFpOA==" saltValue="yVW9XmDwTqEnmpSGai0KYg==" spinCount="100000" sqref="C12" name="Range1_76_1"/>
    <protectedRange algorithmName="SHA-512" hashValue="ON39YdpmFHfN9f47KpiRvqrKx0V9+erV1CNkpWzYhW/Qyc6aT8rEyCrvauWSYGZK2ia3o7vd3akF07acHAFpOA==" saltValue="yVW9XmDwTqEnmpSGai0KYg==" spinCount="100000" sqref="B12" name="Range1_82"/>
  </protectedRanges>
  <hyperlinks>
    <hyperlink ref="Q1" location="'National Rankings'!A1" display="Back to Ranking" xr:uid="{B40243EC-7397-4CF5-A9FF-9B770E3042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FC9638-335A-4FA0-8943-BC55DBBB33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0FA0-1A53-4E23-9EDD-2BAF31ADBCDF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108</v>
      </c>
      <c r="C2" s="41">
        <v>44661</v>
      </c>
      <c r="D2" s="67" t="s">
        <v>98</v>
      </c>
      <c r="E2" s="68">
        <v>191</v>
      </c>
      <c r="F2" s="68">
        <v>185</v>
      </c>
      <c r="G2" s="68">
        <v>186</v>
      </c>
      <c r="H2" s="68">
        <v>189</v>
      </c>
      <c r="I2" s="68"/>
      <c r="J2" s="68"/>
      <c r="K2" s="69">
        <v>4</v>
      </c>
      <c r="L2" s="69">
        <v>751</v>
      </c>
      <c r="M2" s="70">
        <v>187.75</v>
      </c>
      <c r="N2" s="71">
        <v>2</v>
      </c>
      <c r="O2" s="72">
        <v>189.75</v>
      </c>
    </row>
    <row r="3" spans="1:17" x14ac:dyDescent="0.25">
      <c r="A3" s="40" t="s">
        <v>26</v>
      </c>
      <c r="B3" s="39" t="s">
        <v>108</v>
      </c>
      <c r="C3" s="41">
        <v>45060</v>
      </c>
      <c r="D3" s="67" t="s">
        <v>98</v>
      </c>
      <c r="E3" s="68">
        <v>176</v>
      </c>
      <c r="F3" s="68">
        <v>171</v>
      </c>
      <c r="G3" s="68">
        <v>177</v>
      </c>
      <c r="H3" s="68">
        <v>177</v>
      </c>
      <c r="I3" s="68"/>
      <c r="J3" s="68"/>
      <c r="K3" s="69">
        <v>4</v>
      </c>
      <c r="L3" s="69">
        <v>701</v>
      </c>
      <c r="M3" s="70">
        <v>175.25</v>
      </c>
      <c r="N3" s="71">
        <v>2</v>
      </c>
      <c r="O3" s="72">
        <v>177.25</v>
      </c>
    </row>
    <row r="4" spans="1:17" x14ac:dyDescent="0.25">
      <c r="A4" s="12" t="s">
        <v>26</v>
      </c>
      <c r="B4" s="13" t="s">
        <v>108</v>
      </c>
      <c r="C4" s="14">
        <v>45088</v>
      </c>
      <c r="D4" s="15" t="s">
        <v>98</v>
      </c>
      <c r="E4" s="16">
        <v>186</v>
      </c>
      <c r="F4" s="16">
        <v>183</v>
      </c>
      <c r="G4" s="16">
        <v>183</v>
      </c>
      <c r="H4" s="16">
        <v>187</v>
      </c>
      <c r="I4" s="16"/>
      <c r="J4" s="16"/>
      <c r="K4" s="17">
        <v>4</v>
      </c>
      <c r="L4" s="17">
        <v>739</v>
      </c>
      <c r="M4" s="18">
        <v>184.75</v>
      </c>
      <c r="N4" s="19">
        <v>2</v>
      </c>
      <c r="O4" s="20">
        <v>186.75</v>
      </c>
    </row>
    <row r="5" spans="1:17" x14ac:dyDescent="0.25">
      <c r="A5" s="12" t="s">
        <v>26</v>
      </c>
      <c r="B5" s="13" t="s">
        <v>108</v>
      </c>
      <c r="C5" s="14">
        <v>45116</v>
      </c>
      <c r="D5" s="15" t="s">
        <v>98</v>
      </c>
      <c r="E5" s="16">
        <v>189</v>
      </c>
      <c r="F5" s="16">
        <v>184</v>
      </c>
      <c r="G5" s="16">
        <v>192</v>
      </c>
      <c r="H5" s="16">
        <v>186</v>
      </c>
      <c r="I5" s="16"/>
      <c r="J5" s="16"/>
      <c r="K5" s="17">
        <v>4</v>
      </c>
      <c r="L5" s="17">
        <v>751</v>
      </c>
      <c r="M5" s="18">
        <v>187.75</v>
      </c>
      <c r="N5" s="19">
        <v>2</v>
      </c>
      <c r="O5" s="20">
        <v>189.75</v>
      </c>
    </row>
    <row r="6" spans="1:17" x14ac:dyDescent="0.25">
      <c r="A6" s="12" t="s">
        <v>26</v>
      </c>
      <c r="B6" s="13" t="s">
        <v>226</v>
      </c>
      <c r="C6" s="14">
        <v>45151</v>
      </c>
      <c r="D6" s="15" t="s">
        <v>98</v>
      </c>
      <c r="E6" s="16">
        <v>187.0001</v>
      </c>
      <c r="F6" s="16">
        <v>186</v>
      </c>
      <c r="G6" s="16">
        <v>182</v>
      </c>
      <c r="H6" s="16">
        <v>184</v>
      </c>
      <c r="I6" s="16">
        <v>188</v>
      </c>
      <c r="J6" s="16">
        <v>186</v>
      </c>
      <c r="K6" s="17">
        <v>6</v>
      </c>
      <c r="L6" s="17">
        <v>1113.0001</v>
      </c>
      <c r="M6" s="18">
        <v>185.50001666666665</v>
      </c>
      <c r="N6" s="19">
        <v>4</v>
      </c>
      <c r="O6" s="20">
        <v>189.50001666666665</v>
      </c>
    </row>
    <row r="7" spans="1:17" x14ac:dyDescent="0.25">
      <c r="A7" s="12" t="s">
        <v>26</v>
      </c>
      <c r="B7" s="13" t="s">
        <v>108</v>
      </c>
      <c r="C7" s="14">
        <v>45179</v>
      </c>
      <c r="D7" s="15" t="s">
        <v>98</v>
      </c>
      <c r="E7" s="16">
        <v>183</v>
      </c>
      <c r="F7" s="16">
        <v>179</v>
      </c>
      <c r="G7" s="16">
        <v>188</v>
      </c>
      <c r="H7" s="16">
        <v>185</v>
      </c>
      <c r="I7" s="16">
        <v>181</v>
      </c>
      <c r="J7" s="16">
        <v>193.001</v>
      </c>
      <c r="K7" s="17">
        <v>6</v>
      </c>
      <c r="L7" s="17">
        <v>1109.001</v>
      </c>
      <c r="M7" s="18">
        <v>184.83349999999999</v>
      </c>
      <c r="N7" s="19">
        <v>4</v>
      </c>
      <c r="O7" s="20">
        <v>188.83349999999999</v>
      </c>
    </row>
    <row r="8" spans="1:17" x14ac:dyDescent="0.25">
      <c r="A8" s="12" t="s">
        <v>26</v>
      </c>
      <c r="B8" s="13" t="s">
        <v>108</v>
      </c>
      <c r="C8" s="14">
        <v>45207</v>
      </c>
      <c r="D8" s="15" t="s">
        <v>98</v>
      </c>
      <c r="E8" s="16">
        <v>188</v>
      </c>
      <c r="F8" s="16">
        <v>186</v>
      </c>
      <c r="G8" s="16">
        <v>184</v>
      </c>
      <c r="H8" s="16">
        <v>189</v>
      </c>
      <c r="I8" s="16"/>
      <c r="J8" s="16"/>
      <c r="K8" s="17">
        <v>4</v>
      </c>
      <c r="L8" s="17">
        <v>747</v>
      </c>
      <c r="M8" s="18">
        <v>186.75</v>
      </c>
      <c r="N8" s="19">
        <v>4</v>
      </c>
      <c r="O8" s="20">
        <v>190.75</v>
      </c>
    </row>
    <row r="9" spans="1:17" x14ac:dyDescent="0.25">
      <c r="A9" s="12" t="s">
        <v>26</v>
      </c>
      <c r="B9" s="13" t="s">
        <v>108</v>
      </c>
      <c r="C9" s="14">
        <v>45242</v>
      </c>
      <c r="D9" s="15" t="s">
        <v>98</v>
      </c>
      <c r="E9" s="22">
        <v>188</v>
      </c>
      <c r="F9" s="22">
        <v>186</v>
      </c>
      <c r="G9" s="22">
        <v>185</v>
      </c>
      <c r="H9" s="22">
        <v>188</v>
      </c>
      <c r="I9" s="22"/>
      <c r="J9" s="22"/>
      <c r="K9" s="17">
        <v>4</v>
      </c>
      <c r="L9" s="17">
        <v>747</v>
      </c>
      <c r="M9" s="18">
        <v>186.75</v>
      </c>
      <c r="N9" s="19">
        <v>2</v>
      </c>
      <c r="O9" s="20">
        <v>188.75</v>
      </c>
    </row>
    <row r="11" spans="1:17" x14ac:dyDescent="0.25">
      <c r="K11" s="8">
        <f>SUM(K2:K10)</f>
        <v>36</v>
      </c>
      <c r="L11" s="8">
        <f>SUM(L2:L10)</f>
        <v>6658.0011000000004</v>
      </c>
      <c r="M11" s="7">
        <f>SUM(L11/K11)</f>
        <v>184.94447500000001</v>
      </c>
      <c r="N11" s="8">
        <f>SUM(N2:N10)</f>
        <v>22</v>
      </c>
      <c r="O11" s="11">
        <f>SUM(M11+N11)</f>
        <v>206.94447500000001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" name="Range1_22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99" priority="10" rank="1"/>
  </conditionalFormatting>
  <conditionalFormatting sqref="J2">
    <cfRule type="top10" dxfId="98" priority="11" rank="1"/>
  </conditionalFormatting>
  <hyperlinks>
    <hyperlink ref="Q1" location="'National Rankings'!A1" display="Back to Ranking" xr:uid="{309B89BC-5E0C-47A8-99B2-C71646B233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0BB104-7849-4B54-814D-FAC14ACAF7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F36A-1486-4735-A35D-3F6DCC3BC6F8}">
  <sheetPr codeName="Sheet24"/>
  <dimension ref="A1:Q16"/>
  <sheetViews>
    <sheetView workbookViewId="0">
      <selection activeCell="K17" sqref="K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</v>
      </c>
      <c r="C2" s="14">
        <v>44975</v>
      </c>
      <c r="D2" s="15" t="s">
        <v>21</v>
      </c>
      <c r="E2" s="16">
        <v>190</v>
      </c>
      <c r="F2" s="16">
        <v>190</v>
      </c>
      <c r="G2" s="16">
        <v>194</v>
      </c>
      <c r="H2" s="16">
        <v>192</v>
      </c>
      <c r="I2" s="16"/>
      <c r="J2" s="16"/>
      <c r="K2" s="17">
        <v>4</v>
      </c>
      <c r="L2" s="17">
        <v>766</v>
      </c>
      <c r="M2" s="18">
        <v>191.5</v>
      </c>
      <c r="N2" s="19">
        <v>9</v>
      </c>
      <c r="O2" s="20">
        <v>200.5</v>
      </c>
    </row>
    <row r="3" spans="1:17" x14ac:dyDescent="0.25">
      <c r="A3" s="12" t="s">
        <v>26</v>
      </c>
      <c r="B3" s="13" t="s">
        <v>23</v>
      </c>
      <c r="C3" s="14">
        <v>45027</v>
      </c>
      <c r="D3" s="15" t="s">
        <v>21</v>
      </c>
      <c r="E3" s="16">
        <v>193</v>
      </c>
      <c r="F3" s="16">
        <v>193</v>
      </c>
      <c r="G3" s="16">
        <v>192</v>
      </c>
      <c r="H3" s="16"/>
      <c r="I3" s="16"/>
      <c r="J3" s="16"/>
      <c r="K3" s="17">
        <v>3</v>
      </c>
      <c r="L3" s="17">
        <v>578</v>
      </c>
      <c r="M3" s="18">
        <v>192.66666666666666</v>
      </c>
      <c r="N3" s="19">
        <v>6</v>
      </c>
      <c r="O3" s="20">
        <v>198.66666666666666</v>
      </c>
    </row>
    <row r="4" spans="1:17" x14ac:dyDescent="0.25">
      <c r="A4" s="12" t="s">
        <v>26</v>
      </c>
      <c r="B4" s="13" t="s">
        <v>23</v>
      </c>
      <c r="C4" s="14">
        <v>45032</v>
      </c>
      <c r="D4" s="15" t="s">
        <v>22</v>
      </c>
      <c r="E4" s="16">
        <v>189</v>
      </c>
      <c r="F4" s="16">
        <v>195</v>
      </c>
      <c r="G4" s="16">
        <v>196</v>
      </c>
      <c r="H4" s="16">
        <v>190</v>
      </c>
      <c r="I4" s="16"/>
      <c r="J4" s="16"/>
      <c r="K4" s="17">
        <v>4</v>
      </c>
      <c r="L4" s="17">
        <v>770</v>
      </c>
      <c r="M4" s="18">
        <v>192.5</v>
      </c>
      <c r="N4" s="19">
        <v>13</v>
      </c>
      <c r="O4" s="20">
        <v>205.5</v>
      </c>
    </row>
    <row r="5" spans="1:17" x14ac:dyDescent="0.25">
      <c r="A5" s="12" t="s">
        <v>26</v>
      </c>
      <c r="B5" s="13" t="s">
        <v>23</v>
      </c>
      <c r="C5" s="14">
        <v>45041</v>
      </c>
      <c r="D5" s="15" t="s">
        <v>22</v>
      </c>
      <c r="E5" s="16">
        <v>193</v>
      </c>
      <c r="F5" s="16">
        <v>196</v>
      </c>
      <c r="G5" s="16">
        <v>197</v>
      </c>
      <c r="H5" s="16"/>
      <c r="I5" s="16"/>
      <c r="J5" s="16"/>
      <c r="K5" s="17">
        <v>3</v>
      </c>
      <c r="L5" s="17">
        <v>586</v>
      </c>
      <c r="M5" s="18">
        <v>195.33</v>
      </c>
      <c r="N5" s="19">
        <v>5</v>
      </c>
      <c r="O5" s="20">
        <v>200.33</v>
      </c>
    </row>
    <row r="6" spans="1:17" x14ac:dyDescent="0.25">
      <c r="A6" s="40" t="s">
        <v>26</v>
      </c>
      <c r="B6" s="39" t="s">
        <v>23</v>
      </c>
      <c r="C6" s="41">
        <v>45055</v>
      </c>
      <c r="D6" s="67" t="s">
        <v>21</v>
      </c>
      <c r="E6" s="16">
        <v>192</v>
      </c>
      <c r="F6" s="16">
        <v>190</v>
      </c>
      <c r="G6" s="16">
        <v>195</v>
      </c>
      <c r="H6" s="16"/>
      <c r="I6" s="16"/>
      <c r="J6" s="16"/>
      <c r="K6" s="69">
        <v>3</v>
      </c>
      <c r="L6" s="69">
        <v>577</v>
      </c>
      <c r="M6" s="70">
        <v>192.33333333333334</v>
      </c>
      <c r="N6" s="71">
        <v>11</v>
      </c>
      <c r="O6" s="72">
        <v>203.33333333333334</v>
      </c>
    </row>
    <row r="7" spans="1:17" x14ac:dyDescent="0.25">
      <c r="A7" s="12" t="s">
        <v>26</v>
      </c>
      <c r="B7" s="39" t="s">
        <v>23</v>
      </c>
      <c r="C7" s="41">
        <v>45066</v>
      </c>
      <c r="D7" s="67" t="s">
        <v>21</v>
      </c>
      <c r="E7" s="16">
        <v>194</v>
      </c>
      <c r="F7" s="16">
        <v>190</v>
      </c>
      <c r="G7" s="16">
        <v>189</v>
      </c>
      <c r="H7" s="16">
        <v>189</v>
      </c>
      <c r="I7" s="16"/>
      <c r="J7" s="16"/>
      <c r="K7" s="69">
        <v>4</v>
      </c>
      <c r="L7" s="69">
        <v>762</v>
      </c>
      <c r="M7" s="70">
        <v>190.5</v>
      </c>
      <c r="N7" s="71">
        <v>9</v>
      </c>
      <c r="O7" s="72">
        <v>199.5</v>
      </c>
    </row>
    <row r="8" spans="1:17" x14ac:dyDescent="0.25">
      <c r="A8" s="12" t="s">
        <v>26</v>
      </c>
      <c r="B8" s="39" t="s">
        <v>23</v>
      </c>
      <c r="C8" s="41">
        <v>45090</v>
      </c>
      <c r="D8" s="67" t="s">
        <v>21</v>
      </c>
      <c r="E8" s="16">
        <v>190</v>
      </c>
      <c r="F8" s="16">
        <v>189</v>
      </c>
      <c r="G8" s="16">
        <v>192</v>
      </c>
      <c r="H8" s="16"/>
      <c r="I8" s="16"/>
      <c r="J8" s="16"/>
      <c r="K8" s="69">
        <v>3</v>
      </c>
      <c r="L8" s="69">
        <v>571</v>
      </c>
      <c r="M8" s="70">
        <v>190.33333333333334</v>
      </c>
      <c r="N8" s="71">
        <v>9</v>
      </c>
      <c r="O8" s="72">
        <v>199.33333333333334</v>
      </c>
    </row>
    <row r="9" spans="1:17" x14ac:dyDescent="0.25">
      <c r="A9" s="12" t="s">
        <v>26</v>
      </c>
      <c r="B9" s="39" t="s">
        <v>23</v>
      </c>
      <c r="C9" s="41">
        <v>45094</v>
      </c>
      <c r="D9" s="67" t="s">
        <v>21</v>
      </c>
      <c r="E9" s="16">
        <v>194</v>
      </c>
      <c r="F9" s="16">
        <v>194</v>
      </c>
      <c r="G9" s="16">
        <v>195</v>
      </c>
      <c r="H9" s="16">
        <v>194</v>
      </c>
      <c r="I9" s="16">
        <v>196</v>
      </c>
      <c r="J9" s="16">
        <v>194</v>
      </c>
      <c r="K9" s="69">
        <v>6</v>
      </c>
      <c r="L9" s="69">
        <v>1167</v>
      </c>
      <c r="M9" s="70">
        <v>194.5</v>
      </c>
      <c r="N9" s="71">
        <v>30</v>
      </c>
      <c r="O9" s="72">
        <v>224.5</v>
      </c>
    </row>
    <row r="10" spans="1:17" x14ac:dyDescent="0.25">
      <c r="A10" s="12" t="s">
        <v>26</v>
      </c>
      <c r="B10" s="39" t="s">
        <v>23</v>
      </c>
      <c r="C10" s="41">
        <v>45095</v>
      </c>
      <c r="D10" s="67" t="s">
        <v>22</v>
      </c>
      <c r="E10" s="16">
        <v>198</v>
      </c>
      <c r="F10" s="16">
        <v>192</v>
      </c>
      <c r="G10" s="16">
        <v>192</v>
      </c>
      <c r="H10" s="16">
        <v>191</v>
      </c>
      <c r="I10" s="16"/>
      <c r="J10" s="16"/>
      <c r="K10" s="69">
        <v>4</v>
      </c>
      <c r="L10" s="69">
        <v>773</v>
      </c>
      <c r="M10" s="70">
        <v>193.25</v>
      </c>
      <c r="N10" s="71">
        <v>9</v>
      </c>
      <c r="O10" s="72">
        <v>202.25</v>
      </c>
    </row>
    <row r="11" spans="1:17" x14ac:dyDescent="0.25">
      <c r="A11" s="12" t="s">
        <v>26</v>
      </c>
      <c r="B11" s="13" t="s">
        <v>23</v>
      </c>
      <c r="C11" s="14">
        <v>45122</v>
      </c>
      <c r="D11" s="15" t="s">
        <v>21</v>
      </c>
      <c r="E11" s="16">
        <v>197</v>
      </c>
      <c r="F11" s="16">
        <v>195</v>
      </c>
      <c r="G11" s="16">
        <v>196</v>
      </c>
      <c r="H11" s="16">
        <v>198</v>
      </c>
      <c r="I11" s="16">
        <v>198</v>
      </c>
      <c r="J11" s="16">
        <v>196</v>
      </c>
      <c r="K11" s="17">
        <v>6</v>
      </c>
      <c r="L11" s="17">
        <v>1180</v>
      </c>
      <c r="M11" s="18">
        <v>196.66666666666666</v>
      </c>
      <c r="N11" s="19">
        <v>34</v>
      </c>
      <c r="O11" s="20">
        <v>230.66666666666666</v>
      </c>
    </row>
    <row r="12" spans="1:17" x14ac:dyDescent="0.25">
      <c r="A12" s="12" t="s">
        <v>26</v>
      </c>
      <c r="B12" s="13" t="s">
        <v>23</v>
      </c>
      <c r="C12" s="14">
        <v>45158</v>
      </c>
      <c r="D12" s="15" t="s">
        <v>22</v>
      </c>
      <c r="E12" s="16">
        <v>190</v>
      </c>
      <c r="F12" s="16">
        <v>190</v>
      </c>
      <c r="G12" s="16">
        <v>191</v>
      </c>
      <c r="H12" s="16">
        <v>190</v>
      </c>
      <c r="I12" s="16">
        <v>195</v>
      </c>
      <c r="J12" s="16">
        <v>191</v>
      </c>
      <c r="K12" s="17">
        <v>6</v>
      </c>
      <c r="L12" s="17">
        <v>1147</v>
      </c>
      <c r="M12" s="18">
        <v>191.16666666666666</v>
      </c>
      <c r="N12" s="19">
        <v>6</v>
      </c>
      <c r="O12" s="20">
        <v>197.16666666666666</v>
      </c>
    </row>
    <row r="13" spans="1:17" x14ac:dyDescent="0.25">
      <c r="A13" s="12" t="s">
        <v>26</v>
      </c>
      <c r="B13" s="13" t="s">
        <v>23</v>
      </c>
      <c r="C13" s="14">
        <v>45213</v>
      </c>
      <c r="D13" s="15" t="s">
        <v>21</v>
      </c>
      <c r="E13" s="16">
        <v>193</v>
      </c>
      <c r="F13" s="16">
        <v>186</v>
      </c>
      <c r="G13" s="16">
        <v>193</v>
      </c>
      <c r="H13" s="16">
        <v>194</v>
      </c>
      <c r="I13" s="16"/>
      <c r="J13" s="16"/>
      <c r="K13" s="17">
        <v>4</v>
      </c>
      <c r="L13" s="17">
        <v>766</v>
      </c>
      <c r="M13" s="18">
        <v>191.5</v>
      </c>
      <c r="N13" s="19">
        <v>9</v>
      </c>
      <c r="O13" s="20">
        <v>200.5</v>
      </c>
    </row>
    <row r="14" spans="1:17" x14ac:dyDescent="0.25">
      <c r="A14" s="12" t="s">
        <v>26</v>
      </c>
      <c r="B14" s="13" t="s">
        <v>23</v>
      </c>
      <c r="C14" s="14">
        <v>45214</v>
      </c>
      <c r="D14" s="15" t="s">
        <v>22</v>
      </c>
      <c r="E14" s="16">
        <v>193</v>
      </c>
      <c r="F14" s="16">
        <v>193.001</v>
      </c>
      <c r="G14" s="16">
        <v>192</v>
      </c>
      <c r="H14" s="16">
        <v>195</v>
      </c>
      <c r="I14" s="16"/>
      <c r="J14" s="16"/>
      <c r="K14" s="17">
        <v>4</v>
      </c>
      <c r="L14" s="17">
        <v>773.00099999999998</v>
      </c>
      <c r="M14" s="18">
        <v>193.25024999999999</v>
      </c>
      <c r="N14" s="19">
        <v>9</v>
      </c>
      <c r="O14" s="20">
        <v>202.25024999999999</v>
      </c>
    </row>
    <row r="16" spans="1:17" x14ac:dyDescent="0.25">
      <c r="K16" s="8">
        <f>SUM(K2:K15)</f>
        <v>54</v>
      </c>
      <c r="L16" s="8">
        <f>SUM(L2:L15)</f>
        <v>10416.001</v>
      </c>
      <c r="M16" s="7">
        <f>SUM(L16/K16)</f>
        <v>192.8889074074074</v>
      </c>
      <c r="N16" s="8">
        <f>SUM(N2:N15)</f>
        <v>159</v>
      </c>
      <c r="O16" s="11">
        <f>SUM(M16+N16)</f>
        <v>351.88890740740737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5 B2:C5" name="Range1_13"/>
    <protectedRange algorithmName="SHA-512" hashValue="ON39YdpmFHfN9f47KpiRvqrKx0V9+erV1CNkpWzYhW/Qyc6aT8rEyCrvauWSYGZK2ia3o7vd3akF07acHAFpOA==" saltValue="yVW9XmDwTqEnmpSGai0KYg==" spinCount="100000" sqref="D2:D5" name="Range1_1_10_1"/>
  </protectedRanges>
  <hyperlinks>
    <hyperlink ref="Q1" location="'National Rankings'!A1" display="Back to Ranking" xr:uid="{D4FE179B-0E66-48C9-8D65-C633AC73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D17FB4-4724-4620-A5F8-06A42DD13E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09EB8-02E9-43D8-9737-E54A4000C7E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223</v>
      </c>
      <c r="C2" s="14">
        <v>45150</v>
      </c>
      <c r="D2" s="85" t="s">
        <v>38</v>
      </c>
      <c r="E2" s="88">
        <v>185</v>
      </c>
      <c r="F2" s="88">
        <v>183</v>
      </c>
      <c r="G2" s="88">
        <v>182</v>
      </c>
      <c r="H2" s="88">
        <v>191</v>
      </c>
      <c r="I2" s="88">
        <v>186</v>
      </c>
      <c r="J2" s="88">
        <v>184</v>
      </c>
      <c r="K2" s="87">
        <v>6</v>
      </c>
      <c r="L2" s="17">
        <v>1111</v>
      </c>
      <c r="M2" s="18">
        <v>185.16666666666666</v>
      </c>
      <c r="N2" s="19">
        <v>4</v>
      </c>
      <c r="O2" s="20">
        <v>189.17</v>
      </c>
    </row>
    <row r="4" spans="1:17" x14ac:dyDescent="0.25">
      <c r="K4" s="8">
        <f>SUM(K2:K3)</f>
        <v>6</v>
      </c>
      <c r="L4" s="8">
        <f>SUM(L2:L3)</f>
        <v>1111</v>
      </c>
      <c r="M4" s="7">
        <f>SUM(L4/K4)</f>
        <v>185.16666666666666</v>
      </c>
      <c r="N4" s="8">
        <f>SUM(N2:N3)</f>
        <v>4</v>
      </c>
      <c r="O4" s="11">
        <f>SUM(M4+N4)</f>
        <v>189.16666666666666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C0BCBFA-56A9-4886-951C-1794654AA2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A7C37C-9262-4AA8-A0D3-AC68F92E54B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235B-EBDE-4FD6-973F-A5B7D6FE52A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153</v>
      </c>
      <c r="C2" s="41">
        <v>45080</v>
      </c>
      <c r="D2" s="67" t="s">
        <v>138</v>
      </c>
      <c r="E2" s="38">
        <v>181</v>
      </c>
      <c r="F2" s="38">
        <v>173</v>
      </c>
      <c r="G2" s="38">
        <v>181</v>
      </c>
      <c r="H2" s="38">
        <v>181</v>
      </c>
      <c r="I2" s="68"/>
      <c r="J2" s="68"/>
      <c r="K2" s="69">
        <v>4</v>
      </c>
      <c r="L2" s="69">
        <v>716</v>
      </c>
      <c r="M2" s="70">
        <v>179</v>
      </c>
      <c r="N2" s="71">
        <v>2</v>
      </c>
      <c r="O2" s="72">
        <v>181</v>
      </c>
    </row>
    <row r="4" spans="1:17" x14ac:dyDescent="0.25">
      <c r="K4" s="8">
        <f>SUM(K2:K3)</f>
        <v>4</v>
      </c>
      <c r="L4" s="8">
        <f>SUM(L2:L3)</f>
        <v>716</v>
      </c>
      <c r="M4" s="7">
        <f>SUM(L4/K4)</f>
        <v>179</v>
      </c>
      <c r="N4" s="8">
        <f>SUM(N2:N3)</f>
        <v>2</v>
      </c>
      <c r="O4" s="11">
        <f>SUM(M4+N4)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C2" name="Range1_28_1"/>
    <protectedRange algorithmName="SHA-512" hashValue="ON39YdpmFHfN9f47KpiRvqrKx0V9+erV1CNkpWzYhW/Qyc6aT8rEyCrvauWSYGZK2ia3o7vd3akF07acHAFpOA==" saltValue="yVW9XmDwTqEnmpSGai0KYg==" spinCount="100000" sqref="B2" name="Range1_33"/>
    <protectedRange algorithmName="SHA-512" hashValue="ON39YdpmFHfN9f47KpiRvqrKx0V9+erV1CNkpWzYhW/Qyc6aT8rEyCrvauWSYGZK2ia3o7vd3akF07acHAFpOA==" saltValue="yVW9XmDwTqEnmpSGai0KYg==" spinCount="100000" sqref="E2:J2" name="Range1_39"/>
  </protectedRanges>
  <conditionalFormatting sqref="I2">
    <cfRule type="top10" dxfId="97" priority="2" rank="1"/>
  </conditionalFormatting>
  <conditionalFormatting sqref="J2">
    <cfRule type="top10" dxfId="96" priority="1" rank="1"/>
  </conditionalFormatting>
  <hyperlinks>
    <hyperlink ref="Q1" location="'National Rankings'!A1" display="Back to Ranking" xr:uid="{E125B470-A269-4ABE-A3BF-6CD6BDAFA5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B964F-F71D-4572-8C38-66811BEDB9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DA62-3001-4F28-ACE1-C8E474CE34B1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94</v>
      </c>
      <c r="C2" s="41">
        <v>45038</v>
      </c>
      <c r="D2" s="67" t="s">
        <v>29</v>
      </c>
      <c r="E2" s="68">
        <v>165</v>
      </c>
      <c r="F2" s="68">
        <v>161</v>
      </c>
      <c r="G2" s="68">
        <v>171</v>
      </c>
      <c r="H2" s="68">
        <v>155</v>
      </c>
      <c r="I2" s="68"/>
      <c r="J2" s="68"/>
      <c r="K2" s="69">
        <v>4</v>
      </c>
      <c r="L2" s="69">
        <v>652</v>
      </c>
      <c r="M2" s="70">
        <v>163</v>
      </c>
      <c r="N2" s="71">
        <v>2</v>
      </c>
      <c r="O2" s="72">
        <v>165</v>
      </c>
    </row>
    <row r="3" spans="1:17" x14ac:dyDescent="0.25">
      <c r="A3" s="12" t="s">
        <v>26</v>
      </c>
      <c r="B3" s="13" t="s">
        <v>94</v>
      </c>
      <c r="C3" s="14">
        <v>45192</v>
      </c>
      <c r="D3" s="15" t="s">
        <v>29</v>
      </c>
      <c r="E3" s="16">
        <v>172</v>
      </c>
      <c r="F3" s="16">
        <v>176</v>
      </c>
      <c r="G3" s="16">
        <v>172</v>
      </c>
      <c r="H3" s="16">
        <v>171</v>
      </c>
      <c r="I3" s="16"/>
      <c r="J3" s="16"/>
      <c r="K3" s="17">
        <v>4</v>
      </c>
      <c r="L3" s="17">
        <v>691</v>
      </c>
      <c r="M3" s="18">
        <v>172.75</v>
      </c>
      <c r="N3" s="19">
        <v>2</v>
      </c>
      <c r="O3" s="20">
        <v>174.75</v>
      </c>
    </row>
    <row r="4" spans="1:17" x14ac:dyDescent="0.25">
      <c r="A4" s="12" t="s">
        <v>26</v>
      </c>
      <c r="B4" s="13" t="s">
        <v>94</v>
      </c>
      <c r="C4" s="14">
        <v>45227</v>
      </c>
      <c r="D4" s="15" t="s">
        <v>29</v>
      </c>
      <c r="E4" s="16">
        <v>162</v>
      </c>
      <c r="F4" s="16">
        <v>173</v>
      </c>
      <c r="G4" s="16">
        <v>157</v>
      </c>
      <c r="H4" s="16">
        <v>168</v>
      </c>
      <c r="I4" s="16"/>
      <c r="J4" s="16"/>
      <c r="K4" s="17">
        <v>4</v>
      </c>
      <c r="L4" s="17">
        <v>660</v>
      </c>
      <c r="M4" s="18">
        <v>165</v>
      </c>
      <c r="N4" s="19">
        <v>2</v>
      </c>
      <c r="O4" s="20">
        <v>167</v>
      </c>
    </row>
    <row r="6" spans="1:17" x14ac:dyDescent="0.25">
      <c r="K6" s="8">
        <f>SUM(K2:K5)</f>
        <v>12</v>
      </c>
      <c r="L6" s="8">
        <f>SUM(L2:L5)</f>
        <v>2003</v>
      </c>
      <c r="M6" s="7">
        <f>SUM(L6/K6)</f>
        <v>166.91666666666666</v>
      </c>
      <c r="N6" s="8">
        <f>SUM(N2:N5)</f>
        <v>6</v>
      </c>
      <c r="O6" s="11">
        <f>SUM(M6+N6)</f>
        <v>172.91666666666666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  <protectedRange algorithmName="SHA-512" hashValue="ON39YdpmFHfN9f47KpiRvqrKx0V9+erV1CNkpWzYhW/Qyc6aT8rEyCrvauWSYGZK2ia3o7vd3akF07acHAFpOA==" saltValue="yVW9XmDwTqEnmpSGai0KYg==" spinCount="100000" sqref="B4:C4 E4:J4" name="Range1_2_1"/>
    <protectedRange algorithmName="SHA-512" hashValue="ON39YdpmFHfN9f47KpiRvqrKx0V9+erV1CNkpWzYhW/Qyc6aT8rEyCrvauWSYGZK2ia3o7vd3akF07acHAFpOA==" saltValue="yVW9XmDwTqEnmpSGai0KYg==" spinCount="100000" sqref="D4" name="Range1_1_2"/>
  </protectedRanges>
  <conditionalFormatting sqref="I2:I4">
    <cfRule type="top10" dxfId="95" priority="4" rank="1"/>
  </conditionalFormatting>
  <conditionalFormatting sqref="J2:J4">
    <cfRule type="top10" dxfId="94" priority="5" rank="1"/>
  </conditionalFormatting>
  <hyperlinks>
    <hyperlink ref="Q1" location="'National Rankings'!A1" display="Back to Ranking" xr:uid="{445E37C6-A421-4B0C-A164-384695E616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AF393B-5C50-4405-AC95-20D2BCDAA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D4F48-9187-4BA9-9889-5695B9E6F01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227</v>
      </c>
      <c r="C2" s="14">
        <v>45151</v>
      </c>
      <c r="D2" s="15" t="s">
        <v>98</v>
      </c>
      <c r="E2" s="16">
        <v>163</v>
      </c>
      <c r="F2" s="16">
        <v>175</v>
      </c>
      <c r="G2" s="16">
        <v>157</v>
      </c>
      <c r="H2" s="16">
        <v>164</v>
      </c>
      <c r="I2" s="16">
        <v>171</v>
      </c>
      <c r="J2" s="16">
        <v>164</v>
      </c>
      <c r="K2" s="17">
        <v>6</v>
      </c>
      <c r="L2" s="17">
        <v>994</v>
      </c>
      <c r="M2" s="18">
        <v>165.66666666666666</v>
      </c>
      <c r="N2" s="19">
        <v>4</v>
      </c>
      <c r="O2" s="20">
        <v>169.66666666666666</v>
      </c>
    </row>
    <row r="4" spans="1:17" x14ac:dyDescent="0.25">
      <c r="K4" s="8">
        <f>SUM(K2:K3)</f>
        <v>6</v>
      </c>
      <c r="L4" s="8">
        <f>SUM(L2:L3)</f>
        <v>994</v>
      </c>
      <c r="M4" s="7">
        <f>SUM(L4/K4)</f>
        <v>165.66666666666666</v>
      </c>
      <c r="N4" s="8">
        <f>SUM(N2:N3)</f>
        <v>4</v>
      </c>
      <c r="O4" s="11">
        <f>SUM(M4+N4)</f>
        <v>169.66666666666666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7"/>
    <protectedRange algorithmName="SHA-512" hashValue="ON39YdpmFHfN9f47KpiRvqrKx0V9+erV1CNkpWzYhW/Qyc6aT8rEyCrvauWSYGZK2ia3o7vd3akF07acHAFpOA==" saltValue="yVW9XmDwTqEnmpSGai0KYg==" spinCount="100000" sqref="E2:J2 B2" name="Range1_18"/>
    <protectedRange algorithmName="SHA-512" hashValue="ON39YdpmFHfN9f47KpiRvqrKx0V9+erV1CNkpWzYhW/Qyc6aT8rEyCrvauWSYGZK2ia3o7vd3akF07acHAFpOA==" saltValue="yVW9XmDwTqEnmpSGai0KYg==" spinCount="100000" sqref="D2" name="Range1_1_13"/>
  </protectedRanges>
  <hyperlinks>
    <hyperlink ref="Q1" location="'National Rankings'!A1" display="Back to Ranking" xr:uid="{468E07C1-2EE4-41E0-8175-8167A23B270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010DDDD-41C1-4697-824F-41677B1EAE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D7AEF-1FFF-49D2-AE38-03069C66B15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191</v>
      </c>
      <c r="C2" s="41">
        <v>45115</v>
      </c>
      <c r="D2" s="67" t="s">
        <v>59</v>
      </c>
      <c r="E2" s="68">
        <v>184</v>
      </c>
      <c r="F2" s="68">
        <v>173</v>
      </c>
      <c r="G2" s="68">
        <v>181</v>
      </c>
      <c r="H2" s="68">
        <v>192</v>
      </c>
      <c r="I2" s="68"/>
      <c r="J2" s="68"/>
      <c r="K2" s="69">
        <v>4</v>
      </c>
      <c r="L2" s="69">
        <v>730</v>
      </c>
      <c r="M2" s="70">
        <v>182.5</v>
      </c>
      <c r="N2" s="71">
        <v>2</v>
      </c>
      <c r="O2" s="72">
        <v>184.5</v>
      </c>
    </row>
    <row r="3" spans="1:17" x14ac:dyDescent="0.25">
      <c r="A3" s="12" t="s">
        <v>26</v>
      </c>
      <c r="B3" s="13" t="s">
        <v>191</v>
      </c>
      <c r="C3" s="14">
        <v>45150</v>
      </c>
      <c r="D3" s="15" t="s">
        <v>59</v>
      </c>
      <c r="E3" s="16">
        <v>187</v>
      </c>
      <c r="F3" s="16">
        <v>192</v>
      </c>
      <c r="G3" s="16">
        <v>177</v>
      </c>
      <c r="H3" s="16">
        <v>184</v>
      </c>
      <c r="I3" s="16"/>
      <c r="J3" s="16"/>
      <c r="K3" s="17">
        <v>4</v>
      </c>
      <c r="L3" s="17">
        <v>740</v>
      </c>
      <c r="M3" s="18">
        <v>185</v>
      </c>
      <c r="N3" s="19">
        <v>2</v>
      </c>
      <c r="O3" s="20">
        <v>187</v>
      </c>
    </row>
    <row r="4" spans="1:17" x14ac:dyDescent="0.25">
      <c r="A4" s="12" t="s">
        <v>26</v>
      </c>
      <c r="B4" s="13" t="s">
        <v>191</v>
      </c>
      <c r="C4" s="14">
        <v>45178</v>
      </c>
      <c r="D4" s="15" t="s">
        <v>59</v>
      </c>
      <c r="E4" s="16">
        <v>186</v>
      </c>
      <c r="F4" s="16">
        <v>190</v>
      </c>
      <c r="G4" s="16">
        <v>188</v>
      </c>
      <c r="H4" s="16">
        <v>181</v>
      </c>
      <c r="I4" s="16"/>
      <c r="J4" s="16"/>
      <c r="K4" s="17">
        <v>4</v>
      </c>
      <c r="L4" s="17">
        <v>745</v>
      </c>
      <c r="M4" s="18">
        <v>186.25</v>
      </c>
      <c r="N4" s="19">
        <v>2</v>
      </c>
      <c r="O4" s="20">
        <v>188.25</v>
      </c>
    </row>
    <row r="6" spans="1:17" x14ac:dyDescent="0.25">
      <c r="K6" s="8">
        <f>SUM(K2:K5)</f>
        <v>12</v>
      </c>
      <c r="L6" s="8">
        <f>SUM(L2:L5)</f>
        <v>2215</v>
      </c>
      <c r="M6" s="7">
        <f>SUM(L6/K6)</f>
        <v>184.58333333333334</v>
      </c>
      <c r="N6" s="8">
        <f>SUM(N2:N5)</f>
        <v>6</v>
      </c>
      <c r="O6" s="11">
        <f>SUM(M6+N6)</f>
        <v>190.58333333333334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93" priority="2" rank="1"/>
  </conditionalFormatting>
  <conditionalFormatting sqref="J2">
    <cfRule type="top10" dxfId="92" priority="1" rank="1"/>
  </conditionalFormatting>
  <hyperlinks>
    <hyperlink ref="Q1" location="'National Rankings'!A1" display="Back to Ranking" xr:uid="{EAB470B1-2B4F-4531-9C89-052CE42564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CF89D5-DE4B-4A56-A546-0557B9E1BD3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18EF-50AC-4361-9D61-8657643DF22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249</v>
      </c>
      <c r="C2" s="14">
        <v>45192</v>
      </c>
      <c r="D2" s="15" t="s">
        <v>29</v>
      </c>
      <c r="E2" s="16">
        <v>183</v>
      </c>
      <c r="F2" s="16">
        <v>180</v>
      </c>
      <c r="G2" s="16">
        <v>176</v>
      </c>
      <c r="H2" s="16">
        <v>178</v>
      </c>
      <c r="I2" s="16"/>
      <c r="J2" s="16"/>
      <c r="K2" s="17">
        <v>4</v>
      </c>
      <c r="L2" s="17">
        <v>717</v>
      </c>
      <c r="M2" s="18">
        <v>179.25</v>
      </c>
      <c r="N2" s="19">
        <v>2</v>
      </c>
      <c r="O2" s="20">
        <v>181.25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2</v>
      </c>
      <c r="O4" s="11">
        <f>SUM(M4+N4)</f>
        <v>181.25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91" priority="1" rank="1"/>
  </conditionalFormatting>
  <conditionalFormatting sqref="J2">
    <cfRule type="top10" dxfId="90" priority="2" rank="1"/>
  </conditionalFormatting>
  <hyperlinks>
    <hyperlink ref="Q1" location="'National Rankings'!A1" display="Back to Ranking" xr:uid="{B51C86F5-06D3-418D-A2F8-C4D6DE6DE2B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2E3D27-5735-4D4E-A963-2586ECB06E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D8DAD-B320-4F24-805F-9EFC4299C13B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234</v>
      </c>
      <c r="C2" s="14">
        <v>45171</v>
      </c>
      <c r="D2" s="15" t="s">
        <v>232</v>
      </c>
      <c r="E2" s="16">
        <v>192</v>
      </c>
      <c r="F2" s="16">
        <v>195</v>
      </c>
      <c r="G2" s="16">
        <v>195</v>
      </c>
      <c r="H2" s="16">
        <v>194</v>
      </c>
      <c r="I2" s="16">
        <v>194</v>
      </c>
      <c r="J2" s="16">
        <v>196</v>
      </c>
      <c r="K2" s="17">
        <v>6</v>
      </c>
      <c r="L2" s="17">
        <v>1166</v>
      </c>
      <c r="M2" s="18">
        <v>194.33333333333334</v>
      </c>
      <c r="N2" s="19">
        <v>4</v>
      </c>
      <c r="O2" s="20">
        <v>198.33333333333334</v>
      </c>
    </row>
    <row r="3" spans="1:17" x14ac:dyDescent="0.25">
      <c r="A3" s="12" t="s">
        <v>26</v>
      </c>
      <c r="B3" s="13" t="s">
        <v>234</v>
      </c>
      <c r="C3" s="14">
        <v>45178</v>
      </c>
      <c r="D3" s="15" t="s">
        <v>59</v>
      </c>
      <c r="E3" s="16">
        <v>195</v>
      </c>
      <c r="F3" s="16">
        <v>194</v>
      </c>
      <c r="G3" s="16">
        <v>195</v>
      </c>
      <c r="H3" s="16">
        <v>192</v>
      </c>
      <c r="I3" s="16"/>
      <c r="J3" s="16"/>
      <c r="K3" s="17">
        <v>4</v>
      </c>
      <c r="L3" s="17">
        <v>776</v>
      </c>
      <c r="M3" s="18">
        <v>194</v>
      </c>
      <c r="N3" s="19">
        <v>6</v>
      </c>
      <c r="O3" s="20">
        <v>200</v>
      </c>
    </row>
    <row r="4" spans="1:17" x14ac:dyDescent="0.25">
      <c r="A4" s="12" t="s">
        <v>26</v>
      </c>
      <c r="B4" s="13" t="s">
        <v>243</v>
      </c>
      <c r="C4" s="14">
        <v>45185</v>
      </c>
      <c r="D4" s="15" t="s">
        <v>53</v>
      </c>
      <c r="E4" s="16">
        <v>192</v>
      </c>
      <c r="F4" s="16">
        <v>193</v>
      </c>
      <c r="G4" s="16">
        <v>194</v>
      </c>
      <c r="H4" s="16">
        <v>196</v>
      </c>
      <c r="I4" s="16"/>
      <c r="J4" s="16"/>
      <c r="K4" s="17">
        <v>4</v>
      </c>
      <c r="L4" s="17">
        <v>775</v>
      </c>
      <c r="M4" s="18">
        <v>193.75</v>
      </c>
      <c r="N4" s="19">
        <v>8</v>
      </c>
      <c r="O4" s="20">
        <v>201.75</v>
      </c>
    </row>
    <row r="5" spans="1:17" x14ac:dyDescent="0.25">
      <c r="A5" s="12" t="s">
        <v>26</v>
      </c>
      <c r="B5" s="13" t="s">
        <v>234</v>
      </c>
      <c r="C5" s="14">
        <v>45220</v>
      </c>
      <c r="D5" s="15" t="s">
        <v>59</v>
      </c>
      <c r="E5" s="16">
        <v>196</v>
      </c>
      <c r="F5" s="16">
        <v>198</v>
      </c>
      <c r="G5" s="16">
        <v>198</v>
      </c>
      <c r="H5" s="16">
        <v>198</v>
      </c>
      <c r="I5" s="16">
        <v>199</v>
      </c>
      <c r="J5" s="16">
        <v>197.01</v>
      </c>
      <c r="K5" s="17">
        <v>6</v>
      </c>
      <c r="L5" s="17">
        <v>1186.01</v>
      </c>
      <c r="M5" s="18">
        <v>197.66833333333332</v>
      </c>
      <c r="N5" s="19">
        <v>34</v>
      </c>
      <c r="O5" s="20">
        <v>231.66833333333332</v>
      </c>
    </row>
    <row r="7" spans="1:17" x14ac:dyDescent="0.25">
      <c r="K7" s="8">
        <f>SUM(K2:K6)</f>
        <v>20</v>
      </c>
      <c r="L7" s="8">
        <f>SUM(L2:L6)</f>
        <v>3903.01</v>
      </c>
      <c r="M7" s="7">
        <f>SUM(L7/K7)</f>
        <v>195.15050000000002</v>
      </c>
      <c r="N7" s="8">
        <f>SUM(N2:N6)</f>
        <v>52</v>
      </c>
      <c r="O7" s="11">
        <f>SUM(M7+N7)</f>
        <v>247.15050000000002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0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5:J5 B5:C5" name="Range1_16"/>
    <protectedRange algorithmName="SHA-512" hashValue="ON39YdpmFHfN9f47KpiRvqrKx0V9+erV1CNkpWzYhW/Qyc6aT8rEyCrvauWSYGZK2ia3o7vd3akF07acHAFpOA==" saltValue="yVW9XmDwTqEnmpSGai0KYg==" spinCount="100000" sqref="D5" name="Range1_1_11"/>
  </protectedRanges>
  <hyperlinks>
    <hyperlink ref="Q1" location="'National Rankings'!A1" display="Back to Ranking" xr:uid="{810A6EAB-0563-45CA-875E-3FB951A00E1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17FC1B-FB0C-42E6-9AD1-E27C317AB4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AEF2-4CCE-48C4-86CD-CEE5CBB20ABB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97</v>
      </c>
      <c r="C2" s="41">
        <v>44661</v>
      </c>
      <c r="D2" s="67" t="s">
        <v>98</v>
      </c>
      <c r="E2" s="68">
        <v>192</v>
      </c>
      <c r="F2" s="68">
        <v>186</v>
      </c>
      <c r="G2" s="68">
        <v>188</v>
      </c>
      <c r="H2" s="68">
        <v>192</v>
      </c>
      <c r="I2" s="68"/>
      <c r="J2" s="68"/>
      <c r="K2" s="69">
        <v>4</v>
      </c>
      <c r="L2" s="69">
        <v>758</v>
      </c>
      <c r="M2" s="70">
        <v>189.5</v>
      </c>
      <c r="N2" s="71">
        <v>4</v>
      </c>
      <c r="O2" s="72">
        <v>193.5</v>
      </c>
    </row>
    <row r="3" spans="1:17" x14ac:dyDescent="0.25">
      <c r="A3" s="40" t="s">
        <v>26</v>
      </c>
      <c r="B3" s="39" t="s">
        <v>97</v>
      </c>
      <c r="C3" s="41">
        <v>45060</v>
      </c>
      <c r="D3" s="67" t="s">
        <v>98</v>
      </c>
      <c r="E3" s="68">
        <v>189</v>
      </c>
      <c r="F3" s="68">
        <v>185</v>
      </c>
      <c r="G3" s="68">
        <v>188</v>
      </c>
      <c r="H3" s="68">
        <v>187</v>
      </c>
      <c r="I3" s="68"/>
      <c r="J3" s="68"/>
      <c r="K3" s="69">
        <v>4</v>
      </c>
      <c r="L3" s="69">
        <v>749</v>
      </c>
      <c r="M3" s="70">
        <v>187.25</v>
      </c>
      <c r="N3" s="71">
        <v>2</v>
      </c>
      <c r="O3" s="72">
        <v>189.25</v>
      </c>
    </row>
    <row r="4" spans="1:17" x14ac:dyDescent="0.25">
      <c r="A4" s="40" t="s">
        <v>26</v>
      </c>
      <c r="B4" s="39" t="s">
        <v>97</v>
      </c>
      <c r="C4" s="41">
        <v>45074</v>
      </c>
      <c r="D4" s="67" t="s">
        <v>116</v>
      </c>
      <c r="E4" s="68">
        <v>193</v>
      </c>
      <c r="F4" s="68">
        <v>197</v>
      </c>
      <c r="G4" s="68">
        <v>198</v>
      </c>
      <c r="H4" s="68">
        <v>194</v>
      </c>
      <c r="I4" s="68"/>
      <c r="J4" s="68"/>
      <c r="K4" s="69">
        <v>4</v>
      </c>
      <c r="L4" s="69">
        <v>782</v>
      </c>
      <c r="M4" s="70">
        <v>195.5</v>
      </c>
      <c r="N4" s="71">
        <v>9</v>
      </c>
      <c r="O4" s="72">
        <v>204.5</v>
      </c>
    </row>
    <row r="5" spans="1:17" x14ac:dyDescent="0.25">
      <c r="A5" s="12" t="s">
        <v>26</v>
      </c>
      <c r="B5" s="13" t="s">
        <v>97</v>
      </c>
      <c r="C5" s="14">
        <v>45116</v>
      </c>
      <c r="D5" s="15" t="s">
        <v>98</v>
      </c>
      <c r="E5" s="16">
        <v>192.0001</v>
      </c>
      <c r="F5" s="16">
        <v>189</v>
      </c>
      <c r="G5" s="16">
        <v>191</v>
      </c>
      <c r="H5" s="16">
        <v>195</v>
      </c>
      <c r="I5" s="16"/>
      <c r="J5" s="16"/>
      <c r="K5" s="17">
        <v>4</v>
      </c>
      <c r="L5" s="17">
        <v>767.00009999999997</v>
      </c>
      <c r="M5" s="18">
        <v>191.75002499999999</v>
      </c>
      <c r="N5" s="19">
        <v>4</v>
      </c>
      <c r="O5" s="20">
        <v>195.75002499999999</v>
      </c>
    </row>
    <row r="6" spans="1:17" x14ac:dyDescent="0.25">
      <c r="A6" s="12" t="s">
        <v>26</v>
      </c>
      <c r="B6" s="13" t="s">
        <v>97</v>
      </c>
      <c r="C6" s="14">
        <v>45130</v>
      </c>
      <c r="D6" s="15" t="s">
        <v>116</v>
      </c>
      <c r="E6" s="16">
        <v>193</v>
      </c>
      <c r="F6" s="16">
        <v>190</v>
      </c>
      <c r="G6" s="16">
        <v>194</v>
      </c>
      <c r="H6" s="16">
        <v>191</v>
      </c>
      <c r="I6" s="16">
        <v>195.001</v>
      </c>
      <c r="J6" s="16">
        <v>192.001</v>
      </c>
      <c r="K6" s="17">
        <v>6</v>
      </c>
      <c r="L6" s="17">
        <v>1155.002</v>
      </c>
      <c r="M6" s="18">
        <v>192.50033333333332</v>
      </c>
      <c r="N6" s="19">
        <v>16</v>
      </c>
      <c r="O6" s="20">
        <v>208.50033333333332</v>
      </c>
    </row>
    <row r="7" spans="1:17" x14ac:dyDescent="0.25">
      <c r="A7" s="12" t="s">
        <v>26</v>
      </c>
      <c r="B7" s="13" t="s">
        <v>97</v>
      </c>
      <c r="C7" s="14">
        <v>45151</v>
      </c>
      <c r="D7" s="15" t="s">
        <v>98</v>
      </c>
      <c r="E7" s="16">
        <v>198</v>
      </c>
      <c r="F7" s="16">
        <v>192</v>
      </c>
      <c r="G7" s="16">
        <v>193.001</v>
      </c>
      <c r="H7" s="16">
        <v>198</v>
      </c>
      <c r="I7" s="16">
        <v>196</v>
      </c>
      <c r="J7" s="16">
        <v>198</v>
      </c>
      <c r="K7" s="17">
        <v>6</v>
      </c>
      <c r="L7" s="17">
        <v>1175.001</v>
      </c>
      <c r="M7" s="18">
        <v>195.83349999999999</v>
      </c>
      <c r="N7" s="19">
        <v>30</v>
      </c>
      <c r="O7" s="20">
        <v>225.83349999999999</v>
      </c>
    </row>
    <row r="8" spans="1:17" x14ac:dyDescent="0.25">
      <c r="A8" s="12" t="s">
        <v>26</v>
      </c>
      <c r="B8" s="13" t="s">
        <v>97</v>
      </c>
      <c r="C8" s="14">
        <v>45165</v>
      </c>
      <c r="D8" s="15" t="s">
        <v>116</v>
      </c>
      <c r="E8" s="16">
        <v>198</v>
      </c>
      <c r="F8" s="16">
        <v>195</v>
      </c>
      <c r="G8" s="16">
        <v>195</v>
      </c>
      <c r="H8" s="16">
        <v>196</v>
      </c>
      <c r="I8" s="16"/>
      <c r="J8" s="16"/>
      <c r="K8" s="17">
        <v>4</v>
      </c>
      <c r="L8" s="17">
        <v>784</v>
      </c>
      <c r="M8" s="18">
        <v>196</v>
      </c>
      <c r="N8" s="19">
        <v>13</v>
      </c>
      <c r="O8" s="20">
        <v>209</v>
      </c>
    </row>
    <row r="9" spans="1:17" x14ac:dyDescent="0.25">
      <c r="A9" s="12" t="s">
        <v>26</v>
      </c>
      <c r="B9" s="13" t="s">
        <v>97</v>
      </c>
      <c r="C9" s="14">
        <v>45171</v>
      </c>
      <c r="D9" s="15" t="s">
        <v>232</v>
      </c>
      <c r="E9" s="16">
        <v>192</v>
      </c>
      <c r="F9" s="16">
        <v>198</v>
      </c>
      <c r="G9" s="16">
        <v>194</v>
      </c>
      <c r="H9" s="16">
        <v>195</v>
      </c>
      <c r="I9" s="16">
        <v>192</v>
      </c>
      <c r="J9" s="16">
        <v>192</v>
      </c>
      <c r="K9" s="17">
        <v>6</v>
      </c>
      <c r="L9" s="17">
        <v>1163</v>
      </c>
      <c r="M9" s="18">
        <v>193.83333333333334</v>
      </c>
      <c r="N9" s="19">
        <v>4</v>
      </c>
      <c r="O9" s="20">
        <v>197.83333333333334</v>
      </c>
    </row>
    <row r="10" spans="1:17" x14ac:dyDescent="0.25">
      <c r="A10" s="12" t="s">
        <v>26</v>
      </c>
      <c r="B10" s="13" t="s">
        <v>97</v>
      </c>
      <c r="C10" s="14">
        <v>45179</v>
      </c>
      <c r="D10" s="15" t="s">
        <v>98</v>
      </c>
      <c r="E10" s="16">
        <v>190</v>
      </c>
      <c r="F10" s="16">
        <v>194.001</v>
      </c>
      <c r="G10" s="16">
        <v>191</v>
      </c>
      <c r="H10" s="16">
        <v>188</v>
      </c>
      <c r="I10" s="16">
        <v>195</v>
      </c>
      <c r="J10" s="16">
        <v>199</v>
      </c>
      <c r="K10" s="17">
        <v>6</v>
      </c>
      <c r="L10" s="17">
        <v>1157.001</v>
      </c>
      <c r="M10" s="18">
        <v>192.83349999999999</v>
      </c>
      <c r="N10" s="19">
        <v>8</v>
      </c>
      <c r="O10" s="20">
        <v>200.83349999999999</v>
      </c>
    </row>
    <row r="12" spans="1:17" x14ac:dyDescent="0.25">
      <c r="K12" s="8">
        <f>SUM(K2:K11)</f>
        <v>44</v>
      </c>
      <c r="L12" s="8">
        <f>SUM(L2:L11)</f>
        <v>8490.0041000000001</v>
      </c>
      <c r="M12" s="7">
        <f>SUM(L12/K12)</f>
        <v>192.95463863636363</v>
      </c>
      <c r="N12" s="8">
        <f>SUM(N2:N11)</f>
        <v>90</v>
      </c>
      <c r="O12" s="11">
        <f>SUM(M12+N12)</f>
        <v>282.9546386363636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18"/>
    <protectedRange algorithmName="SHA-512" hashValue="ON39YdpmFHfN9f47KpiRvqrKx0V9+erV1CNkpWzYhW/Qyc6aT8rEyCrvauWSYGZK2ia3o7vd3akF07acHAFpOA==" saltValue="yVW9XmDwTqEnmpSGai0KYg==" spinCount="100000" sqref="D7 D8" name="Range1_1_13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10:J10 B10" name="Range1_22"/>
    <protectedRange algorithmName="SHA-512" hashValue="ON39YdpmFHfN9f47KpiRvqrKx0V9+erV1CNkpWzYhW/Qyc6aT8rEyCrvauWSYGZK2ia3o7vd3akF07acHAFpOA==" saltValue="yVW9XmDwTqEnmpSGai0KYg==" spinCount="100000" sqref="D10" name="Range1_1_17"/>
  </protectedRanges>
  <conditionalFormatting sqref="I2">
    <cfRule type="top10" dxfId="303" priority="10" rank="1"/>
  </conditionalFormatting>
  <conditionalFormatting sqref="J2">
    <cfRule type="top10" dxfId="302" priority="11" rank="1"/>
  </conditionalFormatting>
  <hyperlinks>
    <hyperlink ref="Q1" location="'National Rankings'!A1" display="Back to Ranking" xr:uid="{0F15B2C1-4DE5-42CF-AA3A-12E5BE43DE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1CA1D-2833-49F1-A728-5339688BC5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BE1E7-E70C-413D-BB09-395907EEEF5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195</v>
      </c>
      <c r="C2" s="14">
        <v>45116</v>
      </c>
      <c r="D2" s="15" t="s">
        <v>98</v>
      </c>
      <c r="E2" s="16">
        <v>169</v>
      </c>
      <c r="F2" s="16">
        <v>173</v>
      </c>
      <c r="G2" s="16">
        <v>188</v>
      </c>
      <c r="H2" s="16">
        <v>161</v>
      </c>
      <c r="I2" s="16"/>
      <c r="J2" s="16"/>
      <c r="K2" s="17">
        <v>4</v>
      </c>
      <c r="L2" s="17">
        <v>691</v>
      </c>
      <c r="M2" s="18">
        <v>172.75</v>
      </c>
      <c r="N2" s="19">
        <v>2</v>
      </c>
      <c r="O2" s="20">
        <v>174.75</v>
      </c>
    </row>
    <row r="4" spans="1:17" x14ac:dyDescent="0.25">
      <c r="K4" s="8">
        <f>SUM(K2:K3)</f>
        <v>4</v>
      </c>
      <c r="L4" s="8">
        <f>SUM(L2:L3)</f>
        <v>691</v>
      </c>
      <c r="M4" s="7">
        <f>SUM(L4/K4)</f>
        <v>172.75</v>
      </c>
      <c r="N4" s="8">
        <f>SUM(N2:N3)</f>
        <v>2</v>
      </c>
      <c r="O4" s="11">
        <f>SUM(M4+N4)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133352F-1918-4F2C-8B9C-39B826A5A86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C75398-43EC-4155-B25D-485BDBEB36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A64F-0AA4-459D-A66F-5E765BEA123C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71</v>
      </c>
      <c r="C2" s="14">
        <v>44972</v>
      </c>
      <c r="D2" s="15" t="s">
        <v>38</v>
      </c>
      <c r="E2" s="16">
        <v>136</v>
      </c>
      <c r="F2" s="16">
        <v>149</v>
      </c>
      <c r="G2" s="16"/>
      <c r="H2" s="16"/>
      <c r="I2" s="16"/>
      <c r="J2" s="16"/>
      <c r="K2" s="17">
        <v>2</v>
      </c>
      <c r="L2" s="17">
        <v>285</v>
      </c>
      <c r="M2" s="18">
        <v>142.5</v>
      </c>
      <c r="N2" s="19">
        <v>5</v>
      </c>
      <c r="O2" s="20">
        <v>147.5</v>
      </c>
    </row>
    <row r="4" spans="1:17" x14ac:dyDescent="0.25">
      <c r="K4" s="8">
        <f>SUM(K2:K3)</f>
        <v>2</v>
      </c>
      <c r="L4" s="8">
        <f>SUM(L2:L3)</f>
        <v>285</v>
      </c>
      <c r="M4" s="7">
        <f>SUM(L4/K4)</f>
        <v>142.5</v>
      </c>
      <c r="N4" s="8">
        <f>SUM(N2:N3)</f>
        <v>5</v>
      </c>
      <c r="O4" s="11">
        <f>SUM(M4+N4)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G2">
    <cfRule type="top10" dxfId="89" priority="4" rank="1"/>
  </conditionalFormatting>
  <conditionalFormatting sqref="H2">
    <cfRule type="top10" dxfId="88" priority="3" rank="1"/>
  </conditionalFormatting>
  <conditionalFormatting sqref="I2">
    <cfRule type="top10" dxfId="87" priority="1" rank="1"/>
  </conditionalFormatting>
  <conditionalFormatting sqref="J2">
    <cfRule type="top10" dxfId="86" priority="2" rank="1"/>
  </conditionalFormatting>
  <hyperlinks>
    <hyperlink ref="Q1" location="'National Rankings'!A1" display="Back to Ranking" xr:uid="{B43CC923-3ED8-4BCE-8C19-6898FE6E5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B446E6-151B-4FC7-B3A3-E6FE699DE2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FEACE-4615-4164-BBA1-F06561ECE5B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230</v>
      </c>
      <c r="C2" s="14">
        <v>45158</v>
      </c>
      <c r="D2" s="15" t="s">
        <v>33</v>
      </c>
      <c r="E2" s="16">
        <v>126</v>
      </c>
      <c r="F2" s="16">
        <v>167</v>
      </c>
      <c r="G2" s="16">
        <v>164</v>
      </c>
      <c r="H2" s="16">
        <v>162</v>
      </c>
      <c r="I2" s="16"/>
      <c r="J2" s="16"/>
      <c r="K2" s="17">
        <v>4</v>
      </c>
      <c r="L2" s="17">
        <v>619</v>
      </c>
      <c r="M2" s="18">
        <v>154.75</v>
      </c>
      <c r="N2" s="19">
        <v>3</v>
      </c>
      <c r="O2" s="20">
        <v>157.75</v>
      </c>
    </row>
    <row r="4" spans="1:17" x14ac:dyDescent="0.25">
      <c r="K4" s="8">
        <f>SUM(K2:K3)</f>
        <v>4</v>
      </c>
      <c r="L4" s="8">
        <f>SUM(L2:L3)</f>
        <v>619</v>
      </c>
      <c r="M4" s="7">
        <f>SUM(L4/K4)</f>
        <v>154.75</v>
      </c>
      <c r="N4" s="8">
        <f>SUM(N2:N3)</f>
        <v>3</v>
      </c>
      <c r="O4" s="11">
        <f>SUM(M4+N4)</f>
        <v>157.75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85" priority="1" rank="1"/>
  </conditionalFormatting>
  <conditionalFormatting sqref="J2">
    <cfRule type="top10" dxfId="84" priority="2" rank="1"/>
  </conditionalFormatting>
  <hyperlinks>
    <hyperlink ref="Q1" location="'National Rankings'!A1" display="Back to Ranking" xr:uid="{51538C99-D9C6-49E3-845A-A222C1AF1D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3E0BD4-E883-4821-9D18-31029485A99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CBD9-4C0D-41D8-AEFA-A3F0D9950AE1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109</v>
      </c>
      <c r="C2" s="41">
        <v>44661</v>
      </c>
      <c r="D2" s="67" t="s">
        <v>98</v>
      </c>
      <c r="E2" s="68">
        <v>177</v>
      </c>
      <c r="F2" s="68">
        <v>182</v>
      </c>
      <c r="G2" s="68">
        <v>163</v>
      </c>
      <c r="H2" s="68">
        <v>177</v>
      </c>
      <c r="I2" s="68"/>
      <c r="J2" s="68"/>
      <c r="K2" s="69">
        <v>4</v>
      </c>
      <c r="L2" s="69">
        <v>699</v>
      </c>
      <c r="M2" s="70">
        <v>174.75</v>
      </c>
      <c r="N2" s="71">
        <v>2</v>
      </c>
      <c r="O2" s="72">
        <v>176.75</v>
      </c>
    </row>
    <row r="3" spans="1:17" x14ac:dyDescent="0.25">
      <c r="A3" s="12" t="s">
        <v>26</v>
      </c>
      <c r="B3" s="13" t="s">
        <v>109</v>
      </c>
      <c r="C3" s="14">
        <v>45179</v>
      </c>
      <c r="D3" s="15" t="s">
        <v>98</v>
      </c>
      <c r="E3" s="16">
        <v>185</v>
      </c>
      <c r="F3" s="16">
        <v>177</v>
      </c>
      <c r="G3" s="16">
        <v>176</v>
      </c>
      <c r="H3" s="16">
        <v>141</v>
      </c>
      <c r="I3" s="16">
        <v>178</v>
      </c>
      <c r="J3" s="16">
        <v>169</v>
      </c>
      <c r="K3" s="17">
        <v>6</v>
      </c>
      <c r="L3" s="17">
        <v>1026</v>
      </c>
      <c r="M3" s="18">
        <v>171</v>
      </c>
      <c r="N3" s="19">
        <v>4</v>
      </c>
      <c r="O3" s="20">
        <v>175</v>
      </c>
    </row>
    <row r="4" spans="1:17" x14ac:dyDescent="0.25">
      <c r="A4" s="12" t="s">
        <v>26</v>
      </c>
      <c r="B4" s="13" t="s">
        <v>109</v>
      </c>
      <c r="C4" s="14">
        <v>45207</v>
      </c>
      <c r="D4" s="15" t="s">
        <v>98</v>
      </c>
      <c r="E4" s="16">
        <v>176</v>
      </c>
      <c r="F4" s="16">
        <v>195</v>
      </c>
      <c r="G4" s="16">
        <v>176</v>
      </c>
      <c r="H4" s="16">
        <v>184</v>
      </c>
      <c r="I4" s="16"/>
      <c r="J4" s="16"/>
      <c r="K4" s="17">
        <v>4</v>
      </c>
      <c r="L4" s="17">
        <v>731</v>
      </c>
      <c r="M4" s="18">
        <v>182.75</v>
      </c>
      <c r="N4" s="19">
        <v>4</v>
      </c>
      <c r="O4" s="20">
        <v>186.75</v>
      </c>
    </row>
    <row r="6" spans="1:17" x14ac:dyDescent="0.25">
      <c r="K6" s="8">
        <f>SUM(K2:K5)</f>
        <v>14</v>
      </c>
      <c r="L6" s="8">
        <f>SUM(L2:L5)</f>
        <v>2456</v>
      </c>
      <c r="M6" s="7">
        <f>SUM(L6/K6)</f>
        <v>175.42857142857142</v>
      </c>
      <c r="N6" s="8">
        <f>SUM(N2:N5)</f>
        <v>10</v>
      </c>
      <c r="O6" s="11">
        <f>SUM(M6+N6)</f>
        <v>185.42857142857142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E3:J3 B3" name="Range1_22"/>
    <protectedRange algorithmName="SHA-512" hashValue="ON39YdpmFHfN9f47KpiRvqrKx0V9+erV1CNkpWzYhW/Qyc6aT8rEyCrvauWSYGZK2ia3o7vd3akF07acHAFpOA==" saltValue="yVW9XmDwTqEnmpSGai0KYg==" spinCount="100000" sqref="D3" name="Range1_1_17"/>
  </protectedRanges>
  <conditionalFormatting sqref="I2">
    <cfRule type="top10" dxfId="83" priority="4" rank="1"/>
  </conditionalFormatting>
  <conditionalFormatting sqref="J2">
    <cfRule type="top10" dxfId="82" priority="5" rank="1"/>
  </conditionalFormatting>
  <hyperlinks>
    <hyperlink ref="Q1" location="'National Rankings'!A1" display="Back to Ranking" xr:uid="{3319632C-9566-42F1-A185-D3AC728A64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CB4637-AE1A-4965-B919-C4B8FD63A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32E4-A394-470F-B295-2E815C660FDB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110</v>
      </c>
      <c r="C2" s="41">
        <v>44661</v>
      </c>
      <c r="D2" s="67" t="s">
        <v>98</v>
      </c>
      <c r="E2" s="68">
        <v>187</v>
      </c>
      <c r="F2" s="68">
        <v>192</v>
      </c>
      <c r="G2" s="68">
        <v>191</v>
      </c>
      <c r="H2" s="68">
        <v>185</v>
      </c>
      <c r="I2" s="68"/>
      <c r="J2" s="68"/>
      <c r="K2" s="69">
        <v>4</v>
      </c>
      <c r="L2" s="69">
        <v>755</v>
      </c>
      <c r="M2" s="70">
        <v>188.75</v>
      </c>
      <c r="N2" s="71">
        <v>2</v>
      </c>
      <c r="O2" s="72">
        <v>190.75</v>
      </c>
    </row>
    <row r="3" spans="1:17" x14ac:dyDescent="0.25">
      <c r="A3" s="40" t="s">
        <v>26</v>
      </c>
      <c r="B3" s="39" t="s">
        <v>110</v>
      </c>
      <c r="C3" s="41">
        <v>45060</v>
      </c>
      <c r="D3" s="67" t="s">
        <v>98</v>
      </c>
      <c r="E3" s="68">
        <v>179</v>
      </c>
      <c r="F3" s="68">
        <v>183</v>
      </c>
      <c r="G3" s="68">
        <v>182</v>
      </c>
      <c r="H3" s="68">
        <v>181</v>
      </c>
      <c r="I3" s="68"/>
      <c r="J3" s="68"/>
      <c r="K3" s="69">
        <v>4</v>
      </c>
      <c r="L3" s="69">
        <v>725</v>
      </c>
      <c r="M3" s="70">
        <v>181.25</v>
      </c>
      <c r="N3" s="71">
        <v>2</v>
      </c>
      <c r="O3" s="72">
        <v>183.25</v>
      </c>
    </row>
    <row r="4" spans="1:17" x14ac:dyDescent="0.25">
      <c r="A4" s="12" t="s">
        <v>26</v>
      </c>
      <c r="B4" s="13" t="s">
        <v>110</v>
      </c>
      <c r="C4" s="14">
        <v>45088</v>
      </c>
      <c r="D4" s="15" t="s">
        <v>98</v>
      </c>
      <c r="E4" s="16">
        <v>187</v>
      </c>
      <c r="F4" s="16">
        <v>178</v>
      </c>
      <c r="G4" s="16">
        <v>183</v>
      </c>
      <c r="H4" s="16">
        <v>194</v>
      </c>
      <c r="I4" s="16"/>
      <c r="J4" s="16"/>
      <c r="K4" s="17">
        <v>4</v>
      </c>
      <c r="L4" s="17">
        <v>742</v>
      </c>
      <c r="M4" s="18">
        <v>185.5</v>
      </c>
      <c r="N4" s="19">
        <v>4</v>
      </c>
      <c r="O4" s="20">
        <v>189.5</v>
      </c>
    </row>
    <row r="5" spans="1:17" x14ac:dyDescent="0.25">
      <c r="A5" s="12" t="s">
        <v>26</v>
      </c>
      <c r="B5" s="13" t="s">
        <v>110</v>
      </c>
      <c r="C5" s="14">
        <v>45116</v>
      </c>
      <c r="D5" s="15" t="s">
        <v>98</v>
      </c>
      <c r="E5" s="16">
        <v>190</v>
      </c>
      <c r="F5" s="16">
        <v>180</v>
      </c>
      <c r="G5" s="16">
        <v>182</v>
      </c>
      <c r="H5" s="16">
        <v>193</v>
      </c>
      <c r="I5" s="16"/>
      <c r="J5" s="16"/>
      <c r="K5" s="17">
        <v>4</v>
      </c>
      <c r="L5" s="17">
        <v>745</v>
      </c>
      <c r="M5" s="18">
        <v>186.25</v>
      </c>
      <c r="N5" s="19">
        <v>2</v>
      </c>
      <c r="O5" s="20">
        <v>188.25</v>
      </c>
    </row>
    <row r="6" spans="1:17" x14ac:dyDescent="0.25">
      <c r="A6" s="12" t="s">
        <v>26</v>
      </c>
      <c r="B6" s="13" t="s">
        <v>110</v>
      </c>
      <c r="C6" s="14">
        <v>45151</v>
      </c>
      <c r="D6" s="15" t="s">
        <v>98</v>
      </c>
      <c r="E6" s="16">
        <v>185</v>
      </c>
      <c r="F6" s="16">
        <v>192</v>
      </c>
      <c r="G6" s="16">
        <v>191</v>
      </c>
      <c r="H6" s="16">
        <v>188</v>
      </c>
      <c r="I6" s="16">
        <v>190</v>
      </c>
      <c r="J6" s="16">
        <v>185</v>
      </c>
      <c r="K6" s="17">
        <v>6</v>
      </c>
      <c r="L6" s="17">
        <v>1131</v>
      </c>
      <c r="M6" s="18">
        <v>188.5</v>
      </c>
      <c r="N6" s="19">
        <v>4</v>
      </c>
      <c r="O6" s="20">
        <v>192.5</v>
      </c>
    </row>
    <row r="7" spans="1:17" x14ac:dyDescent="0.25">
      <c r="A7" s="12" t="s">
        <v>26</v>
      </c>
      <c r="B7" s="13" t="s">
        <v>110</v>
      </c>
      <c r="C7" s="14">
        <v>45179</v>
      </c>
      <c r="D7" s="15" t="s">
        <v>98</v>
      </c>
      <c r="E7" s="16">
        <v>188</v>
      </c>
      <c r="F7" s="16">
        <v>192</v>
      </c>
      <c r="G7" s="16">
        <v>186</v>
      </c>
      <c r="H7" s="16">
        <v>195</v>
      </c>
      <c r="I7" s="16">
        <v>192</v>
      </c>
      <c r="J7" s="16">
        <v>185</v>
      </c>
      <c r="K7" s="17">
        <v>6</v>
      </c>
      <c r="L7" s="17">
        <v>1138</v>
      </c>
      <c r="M7" s="18">
        <v>189.66666666666666</v>
      </c>
      <c r="N7" s="19">
        <v>4</v>
      </c>
      <c r="O7" s="20">
        <v>193.66666666666666</v>
      </c>
    </row>
    <row r="9" spans="1:17" x14ac:dyDescent="0.25">
      <c r="K9" s="8">
        <f>SUM(K2:K8)</f>
        <v>28</v>
      </c>
      <c r="L9" s="8">
        <f>SUM(L2:L8)</f>
        <v>5236</v>
      </c>
      <c r="M9" s="7">
        <f>SUM(L9/K9)</f>
        <v>187</v>
      </c>
      <c r="N9" s="8">
        <f>SUM(N2:N8)</f>
        <v>18</v>
      </c>
      <c r="O9" s="11">
        <f>SUM(M9+N9)</f>
        <v>205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" name="Range1_22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81" priority="10" rank="1"/>
  </conditionalFormatting>
  <conditionalFormatting sqref="J2">
    <cfRule type="top10" dxfId="80" priority="11" rank="1"/>
  </conditionalFormatting>
  <hyperlinks>
    <hyperlink ref="Q1" location="'National Rankings'!A1" display="Back to Ranking" xr:uid="{4E0E9665-2210-4D99-BA47-50DB7FE107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05551C-3140-49A1-B365-958E58BA95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6B0A2-589D-49F6-9420-632F745AE07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158</v>
      </c>
      <c r="C2" s="41">
        <v>45080</v>
      </c>
      <c r="D2" s="67" t="s">
        <v>120</v>
      </c>
      <c r="E2" s="68">
        <v>195.001</v>
      </c>
      <c r="F2" s="68">
        <v>197</v>
      </c>
      <c r="G2" s="68">
        <v>189</v>
      </c>
      <c r="H2" s="68">
        <v>193</v>
      </c>
      <c r="I2" s="68"/>
      <c r="J2" s="68"/>
      <c r="K2" s="69">
        <v>4</v>
      </c>
      <c r="L2" s="69">
        <v>774.00099999999998</v>
      </c>
      <c r="M2" s="70">
        <v>193.50024999999999</v>
      </c>
      <c r="N2" s="71">
        <v>6</v>
      </c>
      <c r="O2" s="72">
        <v>199.50024999999999</v>
      </c>
    </row>
    <row r="3" spans="1:17" x14ac:dyDescent="0.25">
      <c r="A3" s="12" t="s">
        <v>26</v>
      </c>
      <c r="B3" s="39" t="s">
        <v>158</v>
      </c>
      <c r="C3" s="14">
        <v>45150</v>
      </c>
      <c r="D3" s="85" t="s">
        <v>38</v>
      </c>
      <c r="E3" s="86">
        <v>196</v>
      </c>
      <c r="F3" s="86">
        <v>198</v>
      </c>
      <c r="G3" s="86">
        <v>199</v>
      </c>
      <c r="H3" s="86">
        <v>199</v>
      </c>
      <c r="I3" s="86">
        <v>196</v>
      </c>
      <c r="J3" s="86">
        <v>193</v>
      </c>
      <c r="K3" s="87">
        <v>6</v>
      </c>
      <c r="L3" s="17">
        <v>1181</v>
      </c>
      <c r="M3" s="18">
        <v>196.83333333333334</v>
      </c>
      <c r="N3" s="19">
        <v>18</v>
      </c>
      <c r="O3" s="20">
        <v>214.83</v>
      </c>
    </row>
    <row r="4" spans="1:17" x14ac:dyDescent="0.25">
      <c r="A4" s="12" t="s">
        <v>26</v>
      </c>
      <c r="B4" s="13" t="s">
        <v>158</v>
      </c>
      <c r="C4" s="14">
        <v>45171</v>
      </c>
      <c r="D4" s="15" t="s">
        <v>232</v>
      </c>
      <c r="E4" s="16">
        <v>194</v>
      </c>
      <c r="F4" s="16">
        <v>194</v>
      </c>
      <c r="G4" s="16">
        <v>194</v>
      </c>
      <c r="H4" s="16">
        <v>197</v>
      </c>
      <c r="I4" s="16">
        <v>196</v>
      </c>
      <c r="J4" s="16">
        <v>195</v>
      </c>
      <c r="K4" s="17">
        <v>6</v>
      </c>
      <c r="L4" s="17">
        <v>1170</v>
      </c>
      <c r="M4" s="18">
        <v>195</v>
      </c>
      <c r="N4" s="19">
        <v>4</v>
      </c>
      <c r="O4" s="20">
        <v>199</v>
      </c>
    </row>
    <row r="5" spans="1:17" x14ac:dyDescent="0.25">
      <c r="A5" s="12" t="s">
        <v>26</v>
      </c>
      <c r="B5" s="13" t="s">
        <v>158</v>
      </c>
      <c r="C5" s="14">
        <v>45248</v>
      </c>
      <c r="D5" s="15" t="s">
        <v>38</v>
      </c>
      <c r="E5" s="16">
        <v>196</v>
      </c>
      <c r="F5" s="16">
        <v>198</v>
      </c>
      <c r="G5" s="16">
        <v>195</v>
      </c>
      <c r="H5" s="16">
        <v>197</v>
      </c>
      <c r="I5" s="16"/>
      <c r="J5" s="16"/>
      <c r="K5" s="17">
        <v>4</v>
      </c>
      <c r="L5" s="17">
        <v>786</v>
      </c>
      <c r="M5" s="18">
        <v>196.5</v>
      </c>
      <c r="N5" s="19">
        <v>11</v>
      </c>
      <c r="O5" s="20">
        <v>207.5</v>
      </c>
    </row>
    <row r="7" spans="1:17" x14ac:dyDescent="0.25">
      <c r="K7" s="8">
        <f>SUM(K2:K6)</f>
        <v>20</v>
      </c>
      <c r="L7" s="8">
        <f>SUM(L2:L6)</f>
        <v>3911.0010000000002</v>
      </c>
      <c r="M7" s="7">
        <f>SUM(L7/K7)</f>
        <v>195.55005</v>
      </c>
      <c r="N7" s="8">
        <f>SUM(N2:N6)</f>
        <v>39</v>
      </c>
      <c r="O7" s="11">
        <f>SUM(M7+N7)</f>
        <v>234.55005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B3" name="Range1_7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 B5" name="Range1_70"/>
  </protectedRanges>
  <hyperlinks>
    <hyperlink ref="Q1" location="'National Rankings'!A1" display="Back to Ranking" xr:uid="{DB388427-7023-4179-9FB1-28FA8FA582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AB4921-B85A-469A-9C1D-6F333EC5D2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A4CD-E179-4E7A-87A4-64DB5541A3D6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111</v>
      </c>
      <c r="C2" s="41">
        <v>44661</v>
      </c>
      <c r="D2" s="67" t="s">
        <v>98</v>
      </c>
      <c r="E2" s="68">
        <v>188</v>
      </c>
      <c r="F2" s="68">
        <v>190</v>
      </c>
      <c r="G2" s="68">
        <v>189</v>
      </c>
      <c r="H2" s="68">
        <v>198</v>
      </c>
      <c r="I2" s="68"/>
      <c r="J2" s="68"/>
      <c r="K2" s="69">
        <v>4</v>
      </c>
      <c r="L2" s="69">
        <v>765</v>
      </c>
      <c r="M2" s="70">
        <v>191.25</v>
      </c>
      <c r="N2" s="71">
        <v>6</v>
      </c>
      <c r="O2" s="72">
        <v>197.25</v>
      </c>
    </row>
    <row r="3" spans="1:17" x14ac:dyDescent="0.25">
      <c r="A3" s="12" t="s">
        <v>26</v>
      </c>
      <c r="B3" s="13" t="s">
        <v>111</v>
      </c>
      <c r="C3" s="14">
        <v>45046</v>
      </c>
      <c r="D3" s="15" t="s">
        <v>116</v>
      </c>
      <c r="E3" s="68">
        <v>195</v>
      </c>
      <c r="F3" s="68">
        <v>193.001</v>
      </c>
      <c r="G3" s="68">
        <v>194</v>
      </c>
      <c r="H3" s="68">
        <v>193</v>
      </c>
      <c r="I3" s="16"/>
      <c r="J3" s="16"/>
      <c r="K3" s="17">
        <v>4</v>
      </c>
      <c r="L3" s="17">
        <v>775.00099999999998</v>
      </c>
      <c r="M3" s="18">
        <v>193.75024999999999</v>
      </c>
      <c r="N3" s="19">
        <v>13</v>
      </c>
      <c r="O3" s="20">
        <v>206.75024999999999</v>
      </c>
    </row>
    <row r="4" spans="1:17" x14ac:dyDescent="0.25">
      <c r="A4" s="40" t="s">
        <v>26</v>
      </c>
      <c r="B4" s="39" t="s">
        <v>111</v>
      </c>
      <c r="C4" s="41">
        <v>45074</v>
      </c>
      <c r="D4" s="67" t="s">
        <v>116</v>
      </c>
      <c r="E4" s="68">
        <v>196</v>
      </c>
      <c r="F4" s="68">
        <v>194</v>
      </c>
      <c r="G4" s="68">
        <v>184</v>
      </c>
      <c r="H4" s="68">
        <v>194</v>
      </c>
      <c r="I4" s="68"/>
      <c r="J4" s="68"/>
      <c r="K4" s="69">
        <v>4</v>
      </c>
      <c r="L4" s="69">
        <v>768</v>
      </c>
      <c r="M4" s="70">
        <v>192</v>
      </c>
      <c r="N4" s="71">
        <v>5</v>
      </c>
      <c r="O4" s="72">
        <v>197</v>
      </c>
    </row>
    <row r="5" spans="1:17" x14ac:dyDescent="0.25">
      <c r="A5" s="12" t="s">
        <v>26</v>
      </c>
      <c r="B5" s="39" t="s">
        <v>111</v>
      </c>
      <c r="C5" s="41">
        <v>45102</v>
      </c>
      <c r="D5" s="67" t="s">
        <v>116</v>
      </c>
      <c r="E5" s="68">
        <v>196</v>
      </c>
      <c r="F5" s="68">
        <v>189</v>
      </c>
      <c r="G5" s="68">
        <v>193</v>
      </c>
      <c r="H5" s="68">
        <v>189</v>
      </c>
      <c r="I5" s="68"/>
      <c r="J5" s="68"/>
      <c r="K5" s="69">
        <v>4</v>
      </c>
      <c r="L5" s="69">
        <v>767</v>
      </c>
      <c r="M5" s="70">
        <v>191.75</v>
      </c>
      <c r="N5" s="71">
        <v>9</v>
      </c>
      <c r="O5" s="72">
        <v>200.75</v>
      </c>
    </row>
    <row r="6" spans="1:17" x14ac:dyDescent="0.25">
      <c r="A6" s="12" t="s">
        <v>26</v>
      </c>
      <c r="B6" s="13" t="s">
        <v>111</v>
      </c>
      <c r="C6" s="14">
        <v>45116</v>
      </c>
      <c r="D6" s="15" t="s">
        <v>98</v>
      </c>
      <c r="E6" s="16">
        <v>194</v>
      </c>
      <c r="F6" s="16">
        <v>189</v>
      </c>
      <c r="G6" s="16">
        <v>189</v>
      </c>
      <c r="H6" s="16">
        <v>180</v>
      </c>
      <c r="I6" s="16"/>
      <c r="J6" s="16"/>
      <c r="K6" s="17">
        <v>4</v>
      </c>
      <c r="L6" s="17">
        <v>752</v>
      </c>
      <c r="M6" s="18">
        <v>188</v>
      </c>
      <c r="N6" s="19">
        <v>4</v>
      </c>
      <c r="O6" s="20">
        <v>192</v>
      </c>
    </row>
    <row r="7" spans="1:17" x14ac:dyDescent="0.25">
      <c r="A7" s="12" t="s">
        <v>26</v>
      </c>
      <c r="B7" s="13" t="s">
        <v>111</v>
      </c>
      <c r="C7" s="14">
        <v>45130</v>
      </c>
      <c r="D7" s="15" t="s">
        <v>116</v>
      </c>
      <c r="E7" s="16">
        <v>188</v>
      </c>
      <c r="F7" s="16">
        <v>192.001</v>
      </c>
      <c r="G7" s="16">
        <v>189</v>
      </c>
      <c r="H7" s="16">
        <v>190</v>
      </c>
      <c r="I7" s="16">
        <v>195</v>
      </c>
      <c r="J7" s="16">
        <v>191</v>
      </c>
      <c r="K7" s="17">
        <v>6</v>
      </c>
      <c r="L7" s="17">
        <v>1145.001</v>
      </c>
      <c r="M7" s="18">
        <v>190.83349999999999</v>
      </c>
      <c r="N7" s="19">
        <v>10</v>
      </c>
      <c r="O7" s="20">
        <v>200.83349999999999</v>
      </c>
    </row>
    <row r="8" spans="1:17" x14ac:dyDescent="0.25">
      <c r="A8" s="12" t="s">
        <v>26</v>
      </c>
      <c r="B8" s="13" t="s">
        <v>111</v>
      </c>
      <c r="C8" s="14">
        <v>45151</v>
      </c>
      <c r="D8" s="15" t="s">
        <v>98</v>
      </c>
      <c r="E8" s="16">
        <v>184</v>
      </c>
      <c r="F8" s="16">
        <v>180.0001</v>
      </c>
      <c r="G8" s="16">
        <v>193</v>
      </c>
      <c r="H8" s="16">
        <v>192</v>
      </c>
      <c r="I8" s="16">
        <v>195</v>
      </c>
      <c r="J8" s="16">
        <v>191</v>
      </c>
      <c r="K8" s="17">
        <v>6</v>
      </c>
      <c r="L8" s="17">
        <v>1135.0001</v>
      </c>
      <c r="M8" s="18">
        <v>189.16668333333334</v>
      </c>
      <c r="N8" s="19">
        <v>4</v>
      </c>
      <c r="O8" s="20">
        <v>193.16668333333334</v>
      </c>
    </row>
    <row r="9" spans="1:17" x14ac:dyDescent="0.25">
      <c r="A9" s="12" t="s">
        <v>26</v>
      </c>
      <c r="B9" s="13" t="s">
        <v>111</v>
      </c>
      <c r="C9" s="14">
        <v>45165</v>
      </c>
      <c r="D9" s="15" t="s">
        <v>116</v>
      </c>
      <c r="E9" s="16">
        <v>184</v>
      </c>
      <c r="F9" s="16">
        <v>183</v>
      </c>
      <c r="G9" s="16">
        <v>187</v>
      </c>
      <c r="H9" s="16">
        <v>188</v>
      </c>
      <c r="I9" s="16"/>
      <c r="J9" s="16"/>
      <c r="K9" s="17">
        <v>4</v>
      </c>
      <c r="L9" s="17">
        <v>742</v>
      </c>
      <c r="M9" s="18">
        <v>185.5</v>
      </c>
      <c r="N9" s="19">
        <v>2</v>
      </c>
      <c r="O9" s="20">
        <v>187.5</v>
      </c>
    </row>
    <row r="10" spans="1:17" x14ac:dyDescent="0.25">
      <c r="A10" s="12" t="s">
        <v>26</v>
      </c>
      <c r="B10" s="13" t="s">
        <v>111</v>
      </c>
      <c r="C10" s="14">
        <v>45179</v>
      </c>
      <c r="D10" s="15" t="s">
        <v>98</v>
      </c>
      <c r="E10" s="16">
        <v>195</v>
      </c>
      <c r="F10" s="16">
        <v>193</v>
      </c>
      <c r="G10" s="16">
        <v>193</v>
      </c>
      <c r="H10" s="16">
        <v>195.001</v>
      </c>
      <c r="I10" s="16">
        <v>195</v>
      </c>
      <c r="J10" s="16">
        <v>188</v>
      </c>
      <c r="K10" s="17">
        <v>6</v>
      </c>
      <c r="L10" s="17">
        <v>1159.001</v>
      </c>
      <c r="M10" s="18">
        <v>193.16683333333333</v>
      </c>
      <c r="N10" s="19">
        <v>12</v>
      </c>
      <c r="O10" s="20">
        <v>205.16683333333333</v>
      </c>
    </row>
    <row r="11" spans="1:17" x14ac:dyDescent="0.25">
      <c r="A11" s="12" t="s">
        <v>26</v>
      </c>
      <c r="B11" s="13" t="s">
        <v>111</v>
      </c>
      <c r="C11" s="14">
        <v>45242</v>
      </c>
      <c r="D11" s="15" t="s">
        <v>98</v>
      </c>
      <c r="E11" s="16">
        <v>184</v>
      </c>
      <c r="F11" s="16">
        <v>191</v>
      </c>
      <c r="G11" s="16">
        <v>193</v>
      </c>
      <c r="H11" s="16">
        <v>192</v>
      </c>
      <c r="I11" s="16"/>
      <c r="J11" s="16"/>
      <c r="K11" s="17">
        <v>4</v>
      </c>
      <c r="L11" s="17">
        <v>760</v>
      </c>
      <c r="M11" s="18">
        <v>190</v>
      </c>
      <c r="N11" s="19">
        <v>3</v>
      </c>
      <c r="O11" s="20">
        <v>193</v>
      </c>
    </row>
    <row r="13" spans="1:17" x14ac:dyDescent="0.25">
      <c r="K13" s="8">
        <f>SUM(K2:K12)</f>
        <v>46</v>
      </c>
      <c r="L13" s="8">
        <f>SUM(L2:L12)</f>
        <v>8768.0031000000017</v>
      </c>
      <c r="M13" s="7">
        <f>SUM(L13/K13)</f>
        <v>190.60876304347829</v>
      </c>
      <c r="N13" s="8">
        <f>SUM(N2:N12)</f>
        <v>68</v>
      </c>
      <c r="O13" s="11">
        <f>SUM(M13+N13)</f>
        <v>258.60876304347829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 B4:C4 I4:J4" name="Range1_12"/>
    <protectedRange algorithmName="SHA-512" hashValue="ON39YdpmFHfN9f47KpiRvqrKx0V9+erV1CNkpWzYhW/Qyc6aT8rEyCrvauWSYGZK2ia3o7vd3akF07acHAFpOA==" saltValue="yVW9XmDwTqEnmpSGai0KYg==" spinCount="100000" sqref="D2:D3 D4" name="Range1_1_8"/>
    <protectedRange algorithmName="SHA-512" hashValue="ON39YdpmFHfN9f47KpiRvqrKx0V9+erV1CNkpWzYhW/Qyc6aT8rEyCrvauWSYGZK2ia3o7vd3akF07acHAFpOA==" saltValue="yVW9XmDwTqEnmpSGai0KYg==" spinCount="100000" sqref="E2:H3 E4:H4" name="Range1_3_3"/>
    <protectedRange algorithmName="SHA-512" hashValue="ON39YdpmFHfN9f47KpiRvqrKx0V9+erV1CNkpWzYhW/Qyc6aT8rEyCrvauWSYGZK2ia3o7vd3akF07acHAFpOA==" saltValue="yVW9XmDwTqEnmpSGai0KYg==" spinCount="100000" sqref="C8 C9" name="Range1_17"/>
    <protectedRange algorithmName="SHA-512" hashValue="ON39YdpmFHfN9f47KpiRvqrKx0V9+erV1CNkpWzYhW/Qyc6aT8rEyCrvauWSYGZK2ia3o7vd3akF07acHAFpOA==" saltValue="yVW9XmDwTqEnmpSGai0KYg==" spinCount="100000" sqref="E8:J8 B8 B9 E9:J9" name="Range1_18"/>
    <protectedRange algorithmName="SHA-512" hashValue="ON39YdpmFHfN9f47KpiRvqrKx0V9+erV1CNkpWzYhW/Qyc6aT8rEyCrvauWSYGZK2ia3o7vd3akF07acHAFpOA==" saltValue="yVW9XmDwTqEnmpSGai0KYg==" spinCount="100000" sqref="D8 D9" name="Range1_1_13"/>
    <protectedRange algorithmName="SHA-512" hashValue="ON39YdpmFHfN9f47KpiRvqrKx0V9+erV1CNkpWzYhW/Qyc6aT8rEyCrvauWSYGZK2ia3o7vd3akF07acHAFpOA==" saltValue="yVW9XmDwTqEnmpSGai0KYg==" spinCount="100000" sqref="E10:J10 B10 B11 E11:J11" name="Range1_22"/>
    <protectedRange algorithmName="SHA-512" hashValue="ON39YdpmFHfN9f47KpiRvqrKx0V9+erV1CNkpWzYhW/Qyc6aT8rEyCrvauWSYGZK2ia3o7vd3akF07acHAFpOA==" saltValue="yVW9XmDwTqEnmpSGai0KYg==" spinCount="100000" sqref="D10 D11" name="Range1_1_17"/>
  </protectedRanges>
  <conditionalFormatting sqref="I2:I4">
    <cfRule type="top10" dxfId="79" priority="10" rank="1"/>
  </conditionalFormatting>
  <conditionalFormatting sqref="J2:J4">
    <cfRule type="top10" dxfId="78" priority="11" rank="1"/>
  </conditionalFormatting>
  <hyperlinks>
    <hyperlink ref="Q1" location="'National Rankings'!A1" display="Back to Ranking" xr:uid="{10C998F3-F467-4BEF-AD5B-533C44A7D8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BB9CAD-7795-4195-919C-B380A8F4C8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77DBE-4A0C-4BF5-9D33-D5F22926095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216</v>
      </c>
      <c r="C2" s="14">
        <v>45144</v>
      </c>
      <c r="D2" s="15" t="s">
        <v>122</v>
      </c>
      <c r="E2" s="16">
        <v>192</v>
      </c>
      <c r="F2" s="16">
        <v>188</v>
      </c>
      <c r="G2" s="16">
        <v>182</v>
      </c>
      <c r="H2" s="16">
        <v>187</v>
      </c>
      <c r="I2" s="16"/>
      <c r="J2" s="16"/>
      <c r="K2" s="17">
        <v>4</v>
      </c>
      <c r="L2" s="17">
        <v>749</v>
      </c>
      <c r="M2" s="18">
        <v>187.25</v>
      </c>
      <c r="N2" s="19">
        <v>2</v>
      </c>
      <c r="O2" s="20">
        <v>189.25</v>
      </c>
    </row>
    <row r="3" spans="1:17" x14ac:dyDescent="0.25">
      <c r="A3" s="12" t="s">
        <v>26</v>
      </c>
      <c r="B3" s="13" t="s">
        <v>216</v>
      </c>
      <c r="C3" s="14">
        <v>45179</v>
      </c>
      <c r="D3" s="15" t="s">
        <v>122</v>
      </c>
      <c r="E3" s="16">
        <v>188</v>
      </c>
      <c r="F3" s="16">
        <v>187</v>
      </c>
      <c r="G3" s="16">
        <v>184</v>
      </c>
      <c r="H3" s="16">
        <v>191</v>
      </c>
      <c r="I3" s="16"/>
      <c r="J3" s="16"/>
      <c r="K3" s="17">
        <v>4</v>
      </c>
      <c r="L3" s="17">
        <v>750</v>
      </c>
      <c r="M3" s="18">
        <v>187.5</v>
      </c>
      <c r="N3" s="19">
        <v>8</v>
      </c>
      <c r="O3" s="20">
        <v>195.5</v>
      </c>
    </row>
    <row r="5" spans="1:17" x14ac:dyDescent="0.25">
      <c r="K5" s="8">
        <f>SUM(K2:K4)</f>
        <v>8</v>
      </c>
      <c r="L5" s="8">
        <f>SUM(L2:L4)</f>
        <v>1499</v>
      </c>
      <c r="M5" s="7">
        <f>SUM(L5/K5)</f>
        <v>187.375</v>
      </c>
      <c r="N5" s="8">
        <f>SUM(N2:N4)</f>
        <v>10</v>
      </c>
      <c r="O5" s="11">
        <f>SUM(M5+N5)</f>
        <v>197.375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003C5C4-1F3C-48C1-949F-4E812F1B1A2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D84D4F-B513-4F0A-9CD1-00B98EDF89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995F-FB1D-473C-8E04-2162BCA90A3F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72</v>
      </c>
      <c r="C2" s="14">
        <v>44940</v>
      </c>
      <c r="D2" s="15" t="s">
        <v>34</v>
      </c>
      <c r="E2" s="16">
        <v>179</v>
      </c>
      <c r="F2" s="16">
        <v>181</v>
      </c>
      <c r="G2" s="16">
        <v>178</v>
      </c>
      <c r="H2" s="16">
        <v>172</v>
      </c>
      <c r="I2" s="16"/>
      <c r="J2" s="16"/>
      <c r="K2" s="17">
        <v>4</v>
      </c>
      <c r="L2" s="17">
        <v>710</v>
      </c>
      <c r="M2" s="18">
        <v>177.5</v>
      </c>
      <c r="N2" s="19">
        <v>2</v>
      </c>
      <c r="O2" s="20">
        <v>179.5</v>
      </c>
    </row>
    <row r="3" spans="1:17" x14ac:dyDescent="0.25">
      <c r="A3" s="12" t="s">
        <v>26</v>
      </c>
      <c r="B3" s="13" t="s">
        <v>72</v>
      </c>
      <c r="C3" s="14">
        <v>45115</v>
      </c>
      <c r="D3" s="15" t="s">
        <v>34</v>
      </c>
      <c r="E3" s="16">
        <v>172</v>
      </c>
      <c r="F3" s="16">
        <v>171</v>
      </c>
      <c r="G3" s="16">
        <v>163</v>
      </c>
      <c r="H3" s="16">
        <v>175</v>
      </c>
      <c r="I3" s="16"/>
      <c r="J3" s="16"/>
      <c r="K3" s="17">
        <v>4</v>
      </c>
      <c r="L3" s="17">
        <v>681</v>
      </c>
      <c r="M3" s="18">
        <v>170.25</v>
      </c>
      <c r="N3" s="19">
        <v>3</v>
      </c>
      <c r="O3" s="20">
        <v>173.25</v>
      </c>
    </row>
    <row r="5" spans="1:17" x14ac:dyDescent="0.25">
      <c r="K5" s="8">
        <f>SUM(K2:K4)</f>
        <v>8</v>
      </c>
      <c r="L5" s="8">
        <f>SUM(L2:L4)</f>
        <v>1391</v>
      </c>
      <c r="M5" s="7">
        <f>SUM(L5/K5)</f>
        <v>173.875</v>
      </c>
      <c r="N5" s="8">
        <f>SUM(N2:N4)</f>
        <v>5</v>
      </c>
      <c r="O5" s="11">
        <f>SUM(M5+N5)</f>
        <v>178.875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  <protectedRange algorithmName="SHA-512" hashValue="ON39YdpmFHfN9f47KpiRvqrKx0V9+erV1CNkpWzYhW/Qyc6aT8rEyCrvauWSYGZK2ia3o7vd3akF07acHAFpOA==" saltValue="yVW9XmDwTqEnmpSGai0KYg==" spinCount="100000" sqref="E3:J3 B3" name="Range1"/>
  </protectedRanges>
  <conditionalFormatting sqref="I2">
    <cfRule type="top10" dxfId="77" priority="7" rank="1"/>
  </conditionalFormatting>
  <conditionalFormatting sqref="I3">
    <cfRule type="top10" dxfId="76" priority="2" rank="1"/>
  </conditionalFormatting>
  <conditionalFormatting sqref="J2">
    <cfRule type="top10" dxfId="75" priority="8" rank="1"/>
  </conditionalFormatting>
  <conditionalFormatting sqref="J3">
    <cfRule type="top10" dxfId="74" priority="1" rank="1"/>
  </conditionalFormatting>
  <hyperlinks>
    <hyperlink ref="Q1" location="'National Rankings'!A1" display="Back to Ranking" xr:uid="{EFF9F934-AE22-4EEE-8BAF-5962D7C75D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98513-E499-47E2-9647-1F7DC65B5B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68E8D-A0A6-414F-9B5E-E595DEA50C0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184</v>
      </c>
      <c r="C2" s="14">
        <v>45111</v>
      </c>
      <c r="D2" s="15" t="s">
        <v>161</v>
      </c>
      <c r="E2" s="16">
        <v>179</v>
      </c>
      <c r="F2" s="16">
        <v>174</v>
      </c>
      <c r="G2" s="16">
        <v>175</v>
      </c>
      <c r="H2" s="16">
        <v>181</v>
      </c>
      <c r="I2" s="16"/>
      <c r="J2" s="16"/>
      <c r="K2" s="17">
        <v>4</v>
      </c>
      <c r="L2" s="17">
        <v>709</v>
      </c>
      <c r="M2" s="18">
        <v>177.25</v>
      </c>
      <c r="N2" s="19">
        <v>2</v>
      </c>
      <c r="O2" s="20">
        <v>179.25</v>
      </c>
    </row>
    <row r="4" spans="1:17" x14ac:dyDescent="0.25">
      <c r="K4" s="8">
        <f>SUM(K2:K3)</f>
        <v>4</v>
      </c>
      <c r="L4" s="8">
        <f>SUM(L2:L3)</f>
        <v>709</v>
      </c>
      <c r="M4" s="7">
        <f>SUM(L4/K4)</f>
        <v>177.25</v>
      </c>
      <c r="N4" s="8">
        <f>SUM(N2:N3)</f>
        <v>2</v>
      </c>
      <c r="O4" s="11">
        <f>SUM(M4+N4)</f>
        <v>179.25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50"/>
    <protectedRange algorithmName="SHA-512" hashValue="ON39YdpmFHfN9f47KpiRvqrKx0V9+erV1CNkpWzYhW/Qyc6aT8rEyCrvauWSYGZK2ia3o7vd3akF07acHAFpOA==" saltValue="yVW9XmDwTqEnmpSGai0KYg==" spinCount="100000" sqref="D2" name="Range1_1_19"/>
    <protectedRange algorithmName="SHA-512" hashValue="ON39YdpmFHfN9f47KpiRvqrKx0V9+erV1CNkpWzYhW/Qyc6aT8rEyCrvauWSYGZK2ia3o7vd3akF07acHAFpOA==" saltValue="yVW9XmDwTqEnmpSGai0KYg==" spinCount="100000" sqref="B2" name="Range1_5_2"/>
    <protectedRange algorithmName="SHA-512" hashValue="ON39YdpmFHfN9f47KpiRvqrKx0V9+erV1CNkpWzYhW/Qyc6aT8rEyCrvauWSYGZK2ia3o7vd3akF07acHAFpOA==" saltValue="yVW9XmDwTqEnmpSGai0KYg==" spinCount="100000" sqref="E2:J2" name="Range1_6_2"/>
  </protectedRanges>
  <conditionalFormatting sqref="I2">
    <cfRule type="top10" dxfId="73" priority="3" rank="1"/>
  </conditionalFormatting>
  <conditionalFormatting sqref="I2:J2">
    <cfRule type="cellIs" dxfId="72" priority="2" operator="greaterThanOrEqual">
      <formula>200</formula>
    </cfRule>
  </conditionalFormatting>
  <conditionalFormatting sqref="J2">
    <cfRule type="top10" dxfId="71" priority="7" rank="1"/>
  </conditionalFormatting>
  <hyperlinks>
    <hyperlink ref="Q1" location="'National Rankings'!A1" display="Back to Ranking" xr:uid="{80585CDB-BDA2-4C75-95F6-301FC1D9ED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263DF5-4CF4-4659-9039-72E57D27E0C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2078A-9DA7-49DF-90D9-0B87A939955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264</v>
      </c>
      <c r="C2" s="14">
        <v>45238</v>
      </c>
      <c r="D2" s="15" t="s">
        <v>38</v>
      </c>
      <c r="E2" s="16">
        <v>169</v>
      </c>
      <c r="F2" s="16">
        <v>176</v>
      </c>
      <c r="G2" s="16">
        <v>148</v>
      </c>
      <c r="H2" s="16">
        <v>154</v>
      </c>
      <c r="I2" s="16"/>
      <c r="J2" s="16"/>
      <c r="K2" s="17">
        <v>4</v>
      </c>
      <c r="L2" s="17">
        <v>647</v>
      </c>
      <c r="M2" s="18">
        <v>161.75</v>
      </c>
      <c r="N2" s="19">
        <v>2</v>
      </c>
      <c r="O2" s="20">
        <v>163.75</v>
      </c>
    </row>
    <row r="4" spans="1:17" x14ac:dyDescent="0.25">
      <c r="K4" s="8">
        <f>SUM(K2:K3)</f>
        <v>4</v>
      </c>
      <c r="L4" s="8">
        <f>SUM(L2:L3)</f>
        <v>647</v>
      </c>
      <c r="M4" s="7">
        <f>SUM(L4/K4)</f>
        <v>161.75</v>
      </c>
      <c r="N4" s="8">
        <f>SUM(N2:N3)</f>
        <v>2</v>
      </c>
      <c r="O4" s="11">
        <f>SUM(M4+N4)</f>
        <v>163.75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01" priority="1" rank="1"/>
  </conditionalFormatting>
  <conditionalFormatting sqref="J2">
    <cfRule type="top10" dxfId="300" priority="2" rank="1"/>
  </conditionalFormatting>
  <hyperlinks>
    <hyperlink ref="Q1" location="'National Rankings'!A1" display="Back to Ranking" xr:uid="{BC8E7DE9-4B2A-44C0-A7A0-71DEF4B70D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2E6FFC-ECB5-4048-8027-11584F0F9A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8419-3C93-4935-B683-90043A2C2200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170</v>
      </c>
      <c r="C2" s="41">
        <v>45087</v>
      </c>
      <c r="D2" s="67" t="s">
        <v>161</v>
      </c>
      <c r="E2" s="68">
        <v>188.001</v>
      </c>
      <c r="F2" s="68">
        <v>193</v>
      </c>
      <c r="G2" s="68">
        <v>188</v>
      </c>
      <c r="H2" s="68">
        <v>188</v>
      </c>
      <c r="I2" s="68">
        <v>185</v>
      </c>
      <c r="J2" s="68">
        <v>181</v>
      </c>
      <c r="K2" s="69">
        <v>6</v>
      </c>
      <c r="L2" s="69">
        <v>1123.001</v>
      </c>
      <c r="M2" s="70">
        <v>187.16683333333333</v>
      </c>
      <c r="N2" s="71">
        <v>16</v>
      </c>
      <c r="O2" s="72">
        <v>203.16683333333333</v>
      </c>
    </row>
    <row r="3" spans="1:17" x14ac:dyDescent="0.25">
      <c r="A3" s="12" t="s">
        <v>26</v>
      </c>
      <c r="B3" s="39" t="s">
        <v>170</v>
      </c>
      <c r="C3" s="41">
        <v>45097</v>
      </c>
      <c r="D3" s="67" t="s">
        <v>161</v>
      </c>
      <c r="E3" s="68">
        <v>186</v>
      </c>
      <c r="F3" s="68">
        <v>192</v>
      </c>
      <c r="G3" s="68">
        <v>194</v>
      </c>
      <c r="H3" s="68"/>
      <c r="I3" s="68"/>
      <c r="J3" s="68"/>
      <c r="K3" s="69">
        <v>3</v>
      </c>
      <c r="L3" s="69">
        <v>572</v>
      </c>
      <c r="M3" s="70">
        <v>190.66666666666666</v>
      </c>
      <c r="N3" s="71">
        <v>5</v>
      </c>
      <c r="O3" s="72">
        <v>195.66666666666666</v>
      </c>
    </row>
    <row r="4" spans="1:17" x14ac:dyDescent="0.25">
      <c r="A4" s="12" t="s">
        <v>26</v>
      </c>
      <c r="B4" s="13" t="s">
        <v>170</v>
      </c>
      <c r="C4" s="14">
        <v>45115</v>
      </c>
      <c r="D4" s="15" t="s">
        <v>161</v>
      </c>
      <c r="E4" s="16">
        <v>195</v>
      </c>
      <c r="F4" s="16">
        <v>191</v>
      </c>
      <c r="G4" s="16">
        <v>191</v>
      </c>
      <c r="H4" s="16">
        <v>193.001</v>
      </c>
      <c r="I4" s="16">
        <v>186</v>
      </c>
      <c r="J4" s="16">
        <v>188</v>
      </c>
      <c r="K4" s="17">
        <v>6</v>
      </c>
      <c r="L4" s="17">
        <v>1144.001</v>
      </c>
      <c r="M4" s="18">
        <v>190.66683333333333</v>
      </c>
      <c r="N4" s="19">
        <v>10</v>
      </c>
      <c r="O4" s="20">
        <v>200.66683333333333</v>
      </c>
    </row>
    <row r="6" spans="1:17" x14ac:dyDescent="0.25">
      <c r="K6" s="8">
        <f>SUM(K2:K5)</f>
        <v>15</v>
      </c>
      <c r="L6" s="8">
        <f>SUM(L2:L5)</f>
        <v>2839.002</v>
      </c>
      <c r="M6" s="7">
        <f>SUM(L6/K6)</f>
        <v>189.26679999999999</v>
      </c>
      <c r="N6" s="8">
        <f>SUM(N2:N5)</f>
        <v>31</v>
      </c>
      <c r="O6" s="11">
        <f>SUM(M6+N6)</f>
        <v>220.26679999999999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" name="Range1_50"/>
    <protectedRange algorithmName="SHA-512" hashValue="ON39YdpmFHfN9f47KpiRvqrKx0V9+erV1CNkpWzYhW/Qyc6aT8rEyCrvauWSYGZK2ia3o7vd3akF07acHAFpOA==" saltValue="yVW9XmDwTqEnmpSGai0KYg==" spinCount="100000" sqref="D4" name="Range1_1_19"/>
    <protectedRange algorithmName="SHA-512" hashValue="ON39YdpmFHfN9f47KpiRvqrKx0V9+erV1CNkpWzYhW/Qyc6aT8rEyCrvauWSYGZK2ia3o7vd3akF07acHAFpOA==" saltValue="yVW9XmDwTqEnmpSGai0KYg==" spinCount="100000" sqref="B4" name="Range1_5_2"/>
    <protectedRange algorithmName="SHA-512" hashValue="ON39YdpmFHfN9f47KpiRvqrKx0V9+erV1CNkpWzYhW/Qyc6aT8rEyCrvauWSYGZK2ia3o7vd3akF07acHAFpOA==" saltValue="yVW9XmDwTqEnmpSGai0KYg==" spinCount="100000" sqref="E4:J4" name="Range1_6_2"/>
  </protectedRanges>
  <hyperlinks>
    <hyperlink ref="Q1" location="'National Rankings'!A1" display="Back to Ranking" xr:uid="{8DFB7B73-1E20-454B-A627-17AD073B770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7BC4E0-9C4C-4F29-AE35-49E7941A059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B564-C07C-452A-9168-DA64A9336114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118</v>
      </c>
      <c r="C2" s="41">
        <v>45046</v>
      </c>
      <c r="D2" s="67" t="s">
        <v>116</v>
      </c>
      <c r="E2" s="68">
        <v>191</v>
      </c>
      <c r="F2" s="68">
        <v>186</v>
      </c>
      <c r="G2" s="68">
        <v>191</v>
      </c>
      <c r="H2" s="68">
        <v>190</v>
      </c>
      <c r="I2" s="68"/>
      <c r="J2" s="68"/>
      <c r="K2" s="69">
        <v>4</v>
      </c>
      <c r="L2" s="69">
        <v>758</v>
      </c>
      <c r="M2" s="70">
        <v>189.5</v>
      </c>
      <c r="N2" s="71">
        <v>3</v>
      </c>
      <c r="O2" s="72">
        <v>192.5</v>
      </c>
    </row>
    <row r="3" spans="1:17" x14ac:dyDescent="0.25">
      <c r="A3" s="12" t="s">
        <v>26</v>
      </c>
      <c r="B3" s="39" t="s">
        <v>118</v>
      </c>
      <c r="C3" s="41">
        <v>45102</v>
      </c>
      <c r="D3" s="67" t="s">
        <v>116</v>
      </c>
      <c r="E3" s="68">
        <v>194</v>
      </c>
      <c r="F3" s="68">
        <v>194</v>
      </c>
      <c r="G3" s="68">
        <v>189</v>
      </c>
      <c r="H3" s="68">
        <v>187</v>
      </c>
      <c r="I3" s="68"/>
      <c r="J3" s="68"/>
      <c r="K3" s="69">
        <v>4</v>
      </c>
      <c r="L3" s="69">
        <v>764</v>
      </c>
      <c r="M3" s="70">
        <v>191</v>
      </c>
      <c r="N3" s="71">
        <v>3</v>
      </c>
      <c r="O3" s="72">
        <v>194</v>
      </c>
    </row>
    <row r="4" spans="1:17" x14ac:dyDescent="0.25">
      <c r="A4" s="12" t="s">
        <v>26</v>
      </c>
      <c r="B4" s="13" t="s">
        <v>118</v>
      </c>
      <c r="C4" s="14">
        <v>45130</v>
      </c>
      <c r="D4" s="15" t="s">
        <v>116</v>
      </c>
      <c r="E4" s="16">
        <v>185</v>
      </c>
      <c r="F4" s="16">
        <v>191</v>
      </c>
      <c r="G4" s="16">
        <v>188</v>
      </c>
      <c r="H4" s="16">
        <v>192</v>
      </c>
      <c r="I4" s="16">
        <v>193</v>
      </c>
      <c r="J4" s="16">
        <v>188</v>
      </c>
      <c r="K4" s="17">
        <v>6</v>
      </c>
      <c r="L4" s="17">
        <v>1137</v>
      </c>
      <c r="M4" s="18">
        <v>189.5</v>
      </c>
      <c r="N4" s="19">
        <v>4</v>
      </c>
      <c r="O4" s="20">
        <v>193.5</v>
      </c>
    </row>
    <row r="5" spans="1:17" x14ac:dyDescent="0.25">
      <c r="A5" s="12" t="s">
        <v>26</v>
      </c>
      <c r="B5" s="13" t="s">
        <v>118</v>
      </c>
      <c r="C5" s="14">
        <v>45165</v>
      </c>
      <c r="D5" s="15" t="s">
        <v>116</v>
      </c>
      <c r="E5" s="16">
        <v>189</v>
      </c>
      <c r="F5" s="16">
        <v>193</v>
      </c>
      <c r="G5" s="16">
        <v>189</v>
      </c>
      <c r="H5" s="16">
        <v>192</v>
      </c>
      <c r="I5" s="16"/>
      <c r="J5" s="16"/>
      <c r="K5" s="17">
        <v>4</v>
      </c>
      <c r="L5" s="17">
        <v>763</v>
      </c>
      <c r="M5" s="18">
        <v>190.75</v>
      </c>
      <c r="N5" s="19">
        <v>3</v>
      </c>
      <c r="O5" s="20">
        <v>193.75</v>
      </c>
    </row>
    <row r="6" spans="1:17" x14ac:dyDescent="0.25">
      <c r="A6" s="12" t="s">
        <v>26</v>
      </c>
      <c r="B6" s="13" t="s">
        <v>118</v>
      </c>
      <c r="C6" s="14">
        <v>45193</v>
      </c>
      <c r="D6" s="15" t="s">
        <v>116</v>
      </c>
      <c r="E6" s="16">
        <v>190</v>
      </c>
      <c r="F6" s="16">
        <v>189</v>
      </c>
      <c r="G6" s="16">
        <v>190</v>
      </c>
      <c r="H6" s="16">
        <v>187</v>
      </c>
      <c r="I6" s="16"/>
      <c r="J6" s="16"/>
      <c r="K6" s="17">
        <v>4</v>
      </c>
      <c r="L6" s="17">
        <v>756</v>
      </c>
      <c r="M6" s="18">
        <v>189</v>
      </c>
      <c r="N6" s="19">
        <v>6</v>
      </c>
      <c r="O6" s="20">
        <v>195</v>
      </c>
    </row>
    <row r="7" spans="1:17" x14ac:dyDescent="0.25">
      <c r="A7" s="12" t="s">
        <v>26</v>
      </c>
      <c r="B7" s="13" t="s">
        <v>118</v>
      </c>
      <c r="C7" s="14">
        <v>45221</v>
      </c>
      <c r="D7" s="15" t="s">
        <v>116</v>
      </c>
      <c r="E7" s="16">
        <v>187</v>
      </c>
      <c r="F7" s="16">
        <v>186</v>
      </c>
      <c r="G7" s="16">
        <v>191</v>
      </c>
      <c r="H7" s="16">
        <v>193</v>
      </c>
      <c r="I7" s="16"/>
      <c r="J7" s="16"/>
      <c r="K7" s="17">
        <v>4</v>
      </c>
      <c r="L7" s="17">
        <v>757</v>
      </c>
      <c r="M7" s="18">
        <v>189.25</v>
      </c>
      <c r="N7" s="19">
        <v>13</v>
      </c>
      <c r="O7" s="20">
        <v>202.25</v>
      </c>
    </row>
    <row r="9" spans="1:17" x14ac:dyDescent="0.25">
      <c r="K9" s="8">
        <f>SUM(K2:K8)</f>
        <v>26</v>
      </c>
      <c r="L9" s="8">
        <f>SUM(L2:L8)</f>
        <v>4935</v>
      </c>
      <c r="M9" s="7">
        <f>SUM(L9/K9)</f>
        <v>189.80769230769232</v>
      </c>
      <c r="N9" s="8">
        <f>SUM(N2:N8)</f>
        <v>32</v>
      </c>
      <c r="O9" s="11">
        <f>SUM(M9+N9)</f>
        <v>221.80769230769232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0BBE605D-66AB-4915-AB22-8FDD045CE8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6873B0-614A-4B32-B7CD-09B33A61D8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E8792-BC0B-4973-A36D-902D5749BFC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201</v>
      </c>
      <c r="C2" s="14">
        <v>45123</v>
      </c>
      <c r="D2" s="15" t="s">
        <v>22</v>
      </c>
      <c r="E2" s="16">
        <v>185</v>
      </c>
      <c r="F2" s="16">
        <v>184</v>
      </c>
      <c r="G2" s="16">
        <v>187</v>
      </c>
      <c r="H2" s="16">
        <v>179</v>
      </c>
      <c r="I2" s="16"/>
      <c r="J2" s="16"/>
      <c r="K2" s="17">
        <v>4</v>
      </c>
      <c r="L2" s="17">
        <v>735</v>
      </c>
      <c r="M2" s="18">
        <v>183.75</v>
      </c>
      <c r="N2" s="19">
        <v>3</v>
      </c>
      <c r="O2" s="20">
        <v>186.75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3</v>
      </c>
      <c r="O4" s="11">
        <f>SUM(M4+N4)</f>
        <v>186.75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70" priority="4" rank="1"/>
  </conditionalFormatting>
  <conditionalFormatting sqref="J2">
    <cfRule type="top10" dxfId="69" priority="5" rank="1"/>
  </conditionalFormatting>
  <hyperlinks>
    <hyperlink ref="Q1" location="'National Rankings'!A1" display="Back to Ranking" xr:uid="{8C8D9D96-3BD1-49E4-A750-35BEDEECB7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8E2E8A2-FE54-45DF-85EF-B2DC098038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DA0-9E03-46BD-B230-46176F116FBC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150</v>
      </c>
      <c r="C2" s="41">
        <v>45066</v>
      </c>
      <c r="D2" s="67" t="s">
        <v>96</v>
      </c>
      <c r="E2" s="68">
        <v>182</v>
      </c>
      <c r="F2" s="68">
        <v>191</v>
      </c>
      <c r="G2" s="68">
        <v>182</v>
      </c>
      <c r="H2" s="68">
        <v>187</v>
      </c>
      <c r="I2" s="68"/>
      <c r="J2" s="68"/>
      <c r="K2" s="69">
        <v>4</v>
      </c>
      <c r="L2" s="69">
        <v>742</v>
      </c>
      <c r="M2" s="70">
        <v>185.5</v>
      </c>
      <c r="N2" s="71">
        <v>6</v>
      </c>
      <c r="O2" s="72">
        <v>191.5</v>
      </c>
    </row>
    <row r="3" spans="1:17" x14ac:dyDescent="0.25">
      <c r="A3" s="40" t="s">
        <v>26</v>
      </c>
      <c r="B3" s="39" t="s">
        <v>150</v>
      </c>
      <c r="C3" s="41">
        <v>45101</v>
      </c>
      <c r="D3" s="67" t="s">
        <v>96</v>
      </c>
      <c r="E3" s="68">
        <v>187</v>
      </c>
      <c r="F3" s="68">
        <v>185</v>
      </c>
      <c r="G3" s="68">
        <v>186</v>
      </c>
      <c r="H3" s="68">
        <v>189</v>
      </c>
      <c r="I3" s="68">
        <v>189</v>
      </c>
      <c r="J3" s="68">
        <v>187</v>
      </c>
      <c r="K3" s="69">
        <v>6</v>
      </c>
      <c r="L3" s="69">
        <v>1123</v>
      </c>
      <c r="M3" s="70">
        <v>187.16666666666666</v>
      </c>
      <c r="N3" s="71">
        <v>34</v>
      </c>
      <c r="O3" s="72">
        <v>221.16666666666666</v>
      </c>
    </row>
    <row r="4" spans="1:17" x14ac:dyDescent="0.25">
      <c r="A4" s="40" t="s">
        <v>26</v>
      </c>
      <c r="B4" s="39" t="s">
        <v>150</v>
      </c>
      <c r="C4" s="41">
        <v>45102</v>
      </c>
      <c r="D4" s="67" t="s">
        <v>96</v>
      </c>
      <c r="E4" s="68">
        <v>174</v>
      </c>
      <c r="F4" s="68">
        <v>183</v>
      </c>
      <c r="G4" s="68">
        <v>185</v>
      </c>
      <c r="H4" s="68">
        <v>182</v>
      </c>
      <c r="I4" s="68"/>
      <c r="J4" s="68"/>
      <c r="K4" s="69">
        <v>4</v>
      </c>
      <c r="L4" s="69">
        <v>724</v>
      </c>
      <c r="M4" s="70">
        <v>181</v>
      </c>
      <c r="N4" s="71">
        <v>5</v>
      </c>
      <c r="O4" s="72">
        <v>186</v>
      </c>
    </row>
    <row r="5" spans="1:17" x14ac:dyDescent="0.25">
      <c r="A5" s="12" t="s">
        <v>26</v>
      </c>
      <c r="B5" s="13" t="s">
        <v>150</v>
      </c>
      <c r="C5" s="14">
        <v>45150</v>
      </c>
      <c r="D5" s="85" t="s">
        <v>38</v>
      </c>
      <c r="E5" s="88">
        <v>183</v>
      </c>
      <c r="F5" s="88">
        <v>189</v>
      </c>
      <c r="G5" s="88">
        <v>182</v>
      </c>
      <c r="H5" s="88">
        <v>190</v>
      </c>
      <c r="I5" s="88">
        <v>187</v>
      </c>
      <c r="J5" s="88">
        <v>190</v>
      </c>
      <c r="K5" s="87">
        <v>6</v>
      </c>
      <c r="L5" s="17">
        <v>1121</v>
      </c>
      <c r="M5" s="18">
        <v>186.83333333333334</v>
      </c>
      <c r="N5" s="19">
        <v>4</v>
      </c>
      <c r="O5" s="20">
        <v>190.83</v>
      </c>
    </row>
    <row r="6" spans="1:17" x14ac:dyDescent="0.25">
      <c r="A6" s="12" t="s">
        <v>26</v>
      </c>
      <c r="B6" s="13" t="s">
        <v>150</v>
      </c>
      <c r="C6" s="14">
        <v>45171</v>
      </c>
      <c r="D6" s="15" t="s">
        <v>232</v>
      </c>
      <c r="E6" s="16">
        <v>176</v>
      </c>
      <c r="F6" s="16">
        <v>173</v>
      </c>
      <c r="G6" s="16">
        <v>185</v>
      </c>
      <c r="H6" s="16">
        <v>168</v>
      </c>
      <c r="I6" s="16">
        <v>179</v>
      </c>
      <c r="J6" s="16">
        <v>175</v>
      </c>
      <c r="K6" s="17">
        <v>6</v>
      </c>
      <c r="L6" s="17">
        <v>1056</v>
      </c>
      <c r="M6" s="18">
        <v>176</v>
      </c>
      <c r="N6" s="19">
        <v>4</v>
      </c>
      <c r="O6" s="20">
        <v>180</v>
      </c>
    </row>
    <row r="7" spans="1:17" x14ac:dyDescent="0.25">
      <c r="A7" s="12" t="s">
        <v>26</v>
      </c>
      <c r="B7" s="13" t="s">
        <v>150</v>
      </c>
      <c r="C7" s="14">
        <v>45193</v>
      </c>
      <c r="D7" s="15" t="s">
        <v>96</v>
      </c>
      <c r="E7" s="16">
        <v>188</v>
      </c>
      <c r="F7" s="16">
        <v>192</v>
      </c>
      <c r="G7" s="16">
        <v>189</v>
      </c>
      <c r="H7" s="16">
        <v>190</v>
      </c>
      <c r="I7" s="16"/>
      <c r="J7" s="16"/>
      <c r="K7" s="17">
        <v>4</v>
      </c>
      <c r="L7" s="17">
        <v>759</v>
      </c>
      <c r="M7" s="18">
        <v>189.75</v>
      </c>
      <c r="N7" s="19">
        <v>5</v>
      </c>
      <c r="O7" s="20">
        <v>194.75</v>
      </c>
    </row>
    <row r="8" spans="1:17" x14ac:dyDescent="0.25">
      <c r="A8" s="12" t="s">
        <v>26</v>
      </c>
      <c r="B8" s="13" t="s">
        <v>150</v>
      </c>
      <c r="C8" s="14">
        <v>45227</v>
      </c>
      <c r="D8" s="15" t="s">
        <v>96</v>
      </c>
      <c r="E8" s="16">
        <v>192</v>
      </c>
      <c r="F8" s="16">
        <v>194</v>
      </c>
      <c r="G8" s="16">
        <v>192</v>
      </c>
      <c r="H8" s="16">
        <v>197</v>
      </c>
      <c r="I8" s="16"/>
      <c r="J8" s="16"/>
      <c r="K8" s="17">
        <v>4</v>
      </c>
      <c r="L8" s="17">
        <v>775</v>
      </c>
      <c r="M8" s="18">
        <v>193.75</v>
      </c>
      <c r="N8" s="19">
        <v>13</v>
      </c>
      <c r="O8" s="20">
        <v>206.75</v>
      </c>
    </row>
    <row r="9" spans="1:17" x14ac:dyDescent="0.25">
      <c r="A9" s="12" t="s">
        <v>26</v>
      </c>
      <c r="B9" s="13" t="s">
        <v>150</v>
      </c>
      <c r="C9" s="14">
        <v>45228</v>
      </c>
      <c r="D9" s="15" t="s">
        <v>96</v>
      </c>
      <c r="E9" s="16">
        <v>189</v>
      </c>
      <c r="F9" s="16">
        <v>189</v>
      </c>
      <c r="G9" s="16">
        <v>187</v>
      </c>
      <c r="H9" s="16">
        <v>193</v>
      </c>
      <c r="I9" s="16"/>
      <c r="J9" s="16"/>
      <c r="K9" s="17">
        <v>4</v>
      </c>
      <c r="L9" s="17">
        <v>758</v>
      </c>
      <c r="M9" s="18">
        <v>189.5</v>
      </c>
      <c r="N9" s="19">
        <v>13</v>
      </c>
      <c r="O9" s="20">
        <v>202.5</v>
      </c>
    </row>
    <row r="11" spans="1:17" x14ac:dyDescent="0.25">
      <c r="K11" s="8">
        <f>SUM(K2:K10)</f>
        <v>38</v>
      </c>
      <c r="L11" s="8">
        <f>SUM(L2:L10)</f>
        <v>7058</v>
      </c>
      <c r="M11" s="7">
        <f>SUM(L11/K11)</f>
        <v>185.73684210526315</v>
      </c>
      <c r="N11" s="8">
        <f>SUM(N2:N10)</f>
        <v>84</v>
      </c>
      <c r="O11" s="11">
        <f>SUM(M11+N11)</f>
        <v>269.73684210526312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4 I2:J4" name="Range1_12"/>
    <protectedRange algorithmName="SHA-512" hashValue="ON39YdpmFHfN9f47KpiRvqrKx0V9+erV1CNkpWzYhW/Qyc6aT8rEyCrvauWSYGZK2ia3o7vd3akF07acHAFpOA==" saltValue="yVW9XmDwTqEnmpSGai0KYg==" spinCount="100000" sqref="D2:D4" name="Range1_1_8"/>
    <protectedRange algorithmName="SHA-512" hashValue="ON39YdpmFHfN9f47KpiRvqrKx0V9+erV1CNkpWzYhW/Qyc6aT8rEyCrvauWSYGZK2ia3o7vd3akF07acHAFpOA==" saltValue="yVW9XmDwTqEnmpSGai0KYg==" spinCount="100000" sqref="E2:H4" name="Range1_3_3"/>
    <protectedRange algorithmName="SHA-512" hashValue="ON39YdpmFHfN9f47KpiRvqrKx0V9+erV1CNkpWzYhW/Qyc6aT8rEyCrvauWSYGZK2ia3o7vd3akF07acHAFpOA==" saltValue="yVW9XmDwTqEnmpSGai0KYg==" spinCount="100000" sqref="D6 D7" name="Range1_1_33"/>
    <protectedRange algorithmName="SHA-512" hashValue="ON39YdpmFHfN9f47KpiRvqrKx0V9+erV1CNkpWzYhW/Qyc6aT8rEyCrvauWSYGZK2ia3o7vd3akF07acHAFpOA==" saltValue="yVW9XmDwTqEnmpSGai0KYg==" spinCount="100000" sqref="E6:J6 B6:C6 B5 B7:C7 E7:J7" name="Range1_70"/>
  </protectedRanges>
  <hyperlinks>
    <hyperlink ref="Q1" location="'National Rankings'!A1" display="Back to Ranking" xr:uid="{7176FCC7-C1E5-4D2E-839C-FF72AE67B5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ED133C-DD1A-4188-87FE-2F2D23D64A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4923B-4BC9-4039-AE7C-99C186A61AD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209</v>
      </c>
      <c r="C2" s="14">
        <v>45143</v>
      </c>
      <c r="D2" s="15" t="s">
        <v>53</v>
      </c>
      <c r="E2" s="16">
        <v>175</v>
      </c>
      <c r="F2" s="16">
        <v>184</v>
      </c>
      <c r="G2" s="16">
        <v>186</v>
      </c>
      <c r="H2" s="16">
        <v>184</v>
      </c>
      <c r="I2" s="16"/>
      <c r="J2" s="16"/>
      <c r="K2" s="17">
        <v>4</v>
      </c>
      <c r="L2" s="17">
        <v>729</v>
      </c>
      <c r="M2" s="18">
        <v>182.25</v>
      </c>
      <c r="N2" s="19">
        <v>2</v>
      </c>
      <c r="O2" s="20">
        <v>184.25</v>
      </c>
    </row>
    <row r="3" spans="1:17" x14ac:dyDescent="0.25">
      <c r="A3" s="12" t="s">
        <v>26</v>
      </c>
      <c r="B3" s="13" t="s">
        <v>209</v>
      </c>
      <c r="C3" s="14">
        <v>45206</v>
      </c>
      <c r="D3" s="15" t="s">
        <v>53</v>
      </c>
      <c r="E3" s="16">
        <v>191</v>
      </c>
      <c r="F3" s="16">
        <v>187</v>
      </c>
      <c r="G3" s="16">
        <v>192</v>
      </c>
      <c r="H3" s="16">
        <v>189</v>
      </c>
      <c r="I3" s="16"/>
      <c r="J3" s="16"/>
      <c r="K3" s="17">
        <v>4</v>
      </c>
      <c r="L3" s="17">
        <v>759</v>
      </c>
      <c r="M3" s="18">
        <v>189.75</v>
      </c>
      <c r="N3" s="19">
        <v>5</v>
      </c>
      <c r="O3" s="20">
        <v>194.75</v>
      </c>
    </row>
    <row r="4" spans="1:17" x14ac:dyDescent="0.25">
      <c r="A4" s="12" t="s">
        <v>26</v>
      </c>
      <c r="B4" s="13" t="s">
        <v>209</v>
      </c>
      <c r="C4" s="14">
        <v>45234</v>
      </c>
      <c r="D4" s="15" t="s">
        <v>53</v>
      </c>
      <c r="E4" s="16">
        <v>194</v>
      </c>
      <c r="F4" s="16">
        <v>195</v>
      </c>
      <c r="G4" s="16">
        <v>193</v>
      </c>
      <c r="H4" s="16">
        <v>197</v>
      </c>
      <c r="I4" s="16"/>
      <c r="J4" s="16"/>
      <c r="K4" s="17">
        <v>4</v>
      </c>
      <c r="L4" s="17">
        <v>779</v>
      </c>
      <c r="M4" s="18">
        <v>194.75</v>
      </c>
      <c r="N4" s="19">
        <v>11</v>
      </c>
      <c r="O4" s="20">
        <v>205.75</v>
      </c>
    </row>
    <row r="6" spans="1:17" x14ac:dyDescent="0.25">
      <c r="K6" s="8">
        <f>SUM(K2:K5)</f>
        <v>12</v>
      </c>
      <c r="L6" s="8">
        <f>SUM(L2:L5)</f>
        <v>2267</v>
      </c>
      <c r="M6" s="7">
        <f>SUM(L6/K6)</f>
        <v>188.91666666666666</v>
      </c>
      <c r="N6" s="8">
        <f>SUM(N2:N5)</f>
        <v>18</v>
      </c>
      <c r="O6" s="11">
        <f>SUM(M6+N6)</f>
        <v>206.91666666666666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82880EE-0BC0-49EA-8015-DEE619931E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0F20A6-CCC6-49DE-9A91-280F0B9547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007E-1693-4BC6-AC9A-F45E2C53D56C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177</v>
      </c>
      <c r="C2" s="14">
        <v>45094</v>
      </c>
      <c r="D2" s="15" t="s">
        <v>147</v>
      </c>
      <c r="E2" s="16">
        <v>190</v>
      </c>
      <c r="F2" s="16">
        <v>188</v>
      </c>
      <c r="G2" s="16">
        <v>187</v>
      </c>
      <c r="H2" s="16">
        <v>182</v>
      </c>
      <c r="I2" s="16">
        <v>175</v>
      </c>
      <c r="J2" s="16">
        <v>185</v>
      </c>
      <c r="K2" s="17">
        <v>6</v>
      </c>
      <c r="L2" s="17">
        <v>1107</v>
      </c>
      <c r="M2" s="18">
        <v>184.5</v>
      </c>
      <c r="N2" s="19">
        <v>4</v>
      </c>
      <c r="O2" s="20">
        <v>188.5</v>
      </c>
    </row>
    <row r="3" spans="1:17" x14ac:dyDescent="0.25">
      <c r="A3" s="12" t="s">
        <v>26</v>
      </c>
      <c r="B3" s="13" t="s">
        <v>177</v>
      </c>
      <c r="C3" s="14">
        <v>45122</v>
      </c>
      <c r="D3" s="15" t="s">
        <v>147</v>
      </c>
      <c r="E3" s="16">
        <v>187</v>
      </c>
      <c r="F3" s="16">
        <v>187</v>
      </c>
      <c r="G3" s="16">
        <v>193</v>
      </c>
      <c r="H3" s="16">
        <v>190</v>
      </c>
      <c r="I3" s="16"/>
      <c r="J3" s="16"/>
      <c r="K3" s="17">
        <v>4</v>
      </c>
      <c r="L3" s="17">
        <v>757</v>
      </c>
      <c r="M3" s="18">
        <v>189.25</v>
      </c>
      <c r="N3" s="19">
        <v>2</v>
      </c>
      <c r="O3" s="20">
        <v>191.25</v>
      </c>
    </row>
    <row r="4" spans="1:17" x14ac:dyDescent="0.25">
      <c r="A4" s="12" t="s">
        <v>26</v>
      </c>
      <c r="B4" s="13" t="s">
        <v>177</v>
      </c>
      <c r="C4" s="14">
        <v>45157</v>
      </c>
      <c r="D4" s="15" t="s">
        <v>147</v>
      </c>
      <c r="E4" s="16">
        <v>182</v>
      </c>
      <c r="F4" s="16">
        <v>181</v>
      </c>
      <c r="G4" s="16">
        <v>186</v>
      </c>
      <c r="H4" s="16">
        <v>185</v>
      </c>
      <c r="I4" s="16">
        <v>187</v>
      </c>
      <c r="J4" s="16">
        <v>182</v>
      </c>
      <c r="K4" s="17">
        <v>6</v>
      </c>
      <c r="L4" s="17">
        <v>1103</v>
      </c>
      <c r="M4" s="18">
        <v>183.83333333333334</v>
      </c>
      <c r="N4" s="19">
        <v>4</v>
      </c>
      <c r="O4" s="20">
        <v>187.83333333333334</v>
      </c>
    </row>
    <row r="6" spans="1:17" x14ac:dyDescent="0.25">
      <c r="K6" s="8">
        <f>SUM(K2:K5)</f>
        <v>16</v>
      </c>
      <c r="L6" s="8">
        <f>SUM(L2:L5)</f>
        <v>2967</v>
      </c>
      <c r="M6" s="7">
        <f>SUM(L6/K6)</f>
        <v>185.4375</v>
      </c>
      <c r="N6" s="8">
        <f>SUM(N2:N5)</f>
        <v>10</v>
      </c>
      <c r="O6" s="11">
        <f>SUM(M6+N6)</f>
        <v>195.4375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B2794213-78C6-4416-94B0-20D38E7538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977A26-6B64-4E47-9357-072748130A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C234F-991F-4E6D-AEF0-2908F08FFC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252</v>
      </c>
      <c r="C2" s="14">
        <v>45193</v>
      </c>
      <c r="D2" s="15" t="s">
        <v>116</v>
      </c>
      <c r="E2" s="16">
        <v>181</v>
      </c>
      <c r="F2" s="16">
        <v>186</v>
      </c>
      <c r="G2" s="16">
        <v>181</v>
      </c>
      <c r="H2" s="16">
        <v>189</v>
      </c>
      <c r="I2" s="16"/>
      <c r="J2" s="16"/>
      <c r="K2" s="17">
        <v>4</v>
      </c>
      <c r="L2" s="17">
        <v>737</v>
      </c>
      <c r="M2" s="18">
        <v>184.25</v>
      </c>
      <c r="N2" s="19">
        <v>2</v>
      </c>
      <c r="O2" s="20">
        <v>186.25</v>
      </c>
    </row>
    <row r="4" spans="1:17" x14ac:dyDescent="0.25">
      <c r="K4" s="8">
        <f>SUM(K2:K3)</f>
        <v>4</v>
      </c>
      <c r="L4" s="8">
        <f>SUM(L2:L3)</f>
        <v>737</v>
      </c>
      <c r="M4" s="7">
        <f>SUM(L4/K4)</f>
        <v>184.25</v>
      </c>
      <c r="N4" s="8">
        <f>SUM(N2:N3)</f>
        <v>2</v>
      </c>
      <c r="O4" s="11">
        <f>SUM(M4+N4)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68" priority="1" rank="1"/>
  </conditionalFormatting>
  <conditionalFormatting sqref="J2">
    <cfRule type="top10" dxfId="67" priority="2" rank="1"/>
  </conditionalFormatting>
  <hyperlinks>
    <hyperlink ref="Q1" location="'National Rankings'!A1" display="Back to Ranking" xr:uid="{7CBEAAFB-2693-4106-863F-4B04F727DC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3A320C-5006-421D-8DF1-E1B71BE068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0F9B-CD8F-44D7-888B-383F3E95842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224</v>
      </c>
      <c r="C2" s="14">
        <v>45150</v>
      </c>
      <c r="D2" s="85" t="s">
        <v>38</v>
      </c>
      <c r="E2" s="88">
        <v>175</v>
      </c>
      <c r="F2" s="88">
        <v>169</v>
      </c>
      <c r="G2" s="88">
        <v>181</v>
      </c>
      <c r="H2" s="88">
        <v>172</v>
      </c>
      <c r="I2" s="88">
        <v>181</v>
      </c>
      <c r="J2" s="88">
        <v>171</v>
      </c>
      <c r="K2" s="87">
        <v>6</v>
      </c>
      <c r="L2" s="17">
        <v>1049</v>
      </c>
      <c r="M2" s="18">
        <v>174.83333333333334</v>
      </c>
      <c r="N2" s="19">
        <v>4</v>
      </c>
      <c r="O2" s="20">
        <v>178.83</v>
      </c>
    </row>
    <row r="4" spans="1:17" x14ac:dyDescent="0.25">
      <c r="K4" s="8">
        <f>SUM(K2:K3)</f>
        <v>6</v>
      </c>
      <c r="L4" s="8">
        <f>SUM(L2:L3)</f>
        <v>1049</v>
      </c>
      <c r="M4" s="7">
        <f>SUM(L4/K4)</f>
        <v>174.83333333333334</v>
      </c>
      <c r="N4" s="8">
        <f>SUM(N2:N3)</f>
        <v>4</v>
      </c>
      <c r="O4" s="11">
        <f>SUM(M4+N4)</f>
        <v>178.83333333333334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053F9EF-14E1-44EB-B003-7DB2DA087F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C6E748-61C9-4455-BF9A-1D8EC3DD3E6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9A71-53D4-4741-81A4-A203BBACD8A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210</v>
      </c>
      <c r="C2" s="14">
        <v>45143</v>
      </c>
      <c r="D2" s="15" t="s">
        <v>53</v>
      </c>
      <c r="E2" s="16">
        <v>186</v>
      </c>
      <c r="F2" s="16">
        <v>186</v>
      </c>
      <c r="G2" s="16">
        <v>188</v>
      </c>
      <c r="H2" s="16">
        <v>187</v>
      </c>
      <c r="I2" s="16"/>
      <c r="J2" s="16"/>
      <c r="K2" s="17">
        <v>4</v>
      </c>
      <c r="L2" s="17">
        <v>747</v>
      </c>
      <c r="M2" s="18">
        <v>186.75</v>
      </c>
      <c r="N2" s="19">
        <v>3</v>
      </c>
      <c r="O2" s="20">
        <v>189.75</v>
      </c>
    </row>
    <row r="4" spans="1:17" x14ac:dyDescent="0.25">
      <c r="K4" s="8">
        <f>SUM(K2:K3)</f>
        <v>4</v>
      </c>
      <c r="L4" s="8">
        <f>SUM(L2:L3)</f>
        <v>747</v>
      </c>
      <c r="M4" s="7">
        <f>SUM(L4/K4)</f>
        <v>186.75</v>
      </c>
      <c r="N4" s="8">
        <f>SUM(N2:N3)</f>
        <v>3</v>
      </c>
      <c r="O4" s="11">
        <f>SUM(M4+N4)</f>
        <v>189.75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EAC7154-C575-4DFF-A6D7-54D5299C2E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6509DB-5E99-49C9-AEAE-00DD8FC57F4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CA2AA-28DD-4E4E-B0C4-A8143EDAAF1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262</v>
      </c>
      <c r="C2" s="14">
        <v>45228</v>
      </c>
      <c r="D2" s="15" t="s">
        <v>96</v>
      </c>
      <c r="E2" s="16">
        <v>184</v>
      </c>
      <c r="F2" s="16">
        <v>185</v>
      </c>
      <c r="G2" s="16">
        <v>147</v>
      </c>
      <c r="H2" s="16">
        <v>188</v>
      </c>
      <c r="I2" s="16"/>
      <c r="J2" s="16"/>
      <c r="K2" s="17">
        <v>4</v>
      </c>
      <c r="L2" s="17">
        <v>704</v>
      </c>
      <c r="M2" s="18">
        <v>176</v>
      </c>
      <c r="N2" s="19">
        <v>3</v>
      </c>
      <c r="O2" s="20">
        <v>179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3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87"/>
    <protectedRange algorithmName="SHA-512" hashValue="ON39YdpmFHfN9f47KpiRvqrKx0V9+erV1CNkpWzYhW/Qyc6aT8rEyCrvauWSYGZK2ia3o7vd3akF07acHAFpOA==" saltValue="yVW9XmDwTqEnmpSGai0KYg==" spinCount="100000" sqref="D2" name="Range1_1_41"/>
  </protectedRanges>
  <conditionalFormatting sqref="I2">
    <cfRule type="top10" dxfId="66" priority="1" rank="1"/>
  </conditionalFormatting>
  <conditionalFormatting sqref="J2">
    <cfRule type="top10" dxfId="65" priority="2" rank="1"/>
  </conditionalFormatting>
  <hyperlinks>
    <hyperlink ref="Q1" location="'National Rankings'!A1" display="Back to Ranking" xr:uid="{42B68404-377C-49D9-9BBB-96E302ECBC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F61356-73C4-4609-B39B-A770C409B3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83C0-7437-46DA-93C1-FE87B369ED14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48</v>
      </c>
      <c r="C2" s="14">
        <v>44976</v>
      </c>
      <c r="D2" s="15" t="s">
        <v>22</v>
      </c>
      <c r="E2" s="16">
        <v>192</v>
      </c>
      <c r="F2" s="16">
        <v>193</v>
      </c>
      <c r="G2" s="16">
        <v>190</v>
      </c>
      <c r="H2" s="16">
        <v>191</v>
      </c>
      <c r="I2" s="16"/>
      <c r="J2" s="16"/>
      <c r="K2" s="17">
        <v>4</v>
      </c>
      <c r="L2" s="17">
        <v>766</v>
      </c>
      <c r="M2" s="18">
        <v>191.5</v>
      </c>
      <c r="N2" s="19">
        <v>9</v>
      </c>
      <c r="O2" s="20">
        <v>200.5</v>
      </c>
    </row>
    <row r="4" spans="1:17" x14ac:dyDescent="0.25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9</v>
      </c>
      <c r="O4" s="11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99" priority="4" rank="1"/>
  </conditionalFormatting>
  <conditionalFormatting sqref="J2">
    <cfRule type="top10" dxfId="298" priority="5" rank="1"/>
  </conditionalFormatting>
  <hyperlinks>
    <hyperlink ref="Q1" location="'National Rankings'!A1" display="Back to Ranking" xr:uid="{8D9CE02F-E875-4E1B-87FF-BE47B65E81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8A149-286C-4753-B5CA-3BFF898711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A24CA-21FE-4D56-9CC5-2C3E8349864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235</v>
      </c>
      <c r="C2" s="14">
        <v>45171</v>
      </c>
      <c r="D2" s="15" t="s">
        <v>232</v>
      </c>
      <c r="E2" s="16">
        <v>195</v>
      </c>
      <c r="F2" s="16">
        <v>189</v>
      </c>
      <c r="G2" s="16">
        <v>196</v>
      </c>
      <c r="H2" s="16">
        <v>196</v>
      </c>
      <c r="I2" s="16">
        <v>195</v>
      </c>
      <c r="J2" s="16">
        <v>191</v>
      </c>
      <c r="K2" s="17">
        <v>6</v>
      </c>
      <c r="L2" s="17">
        <v>1162</v>
      </c>
      <c r="M2" s="18">
        <v>193.66666666666666</v>
      </c>
      <c r="N2" s="19">
        <v>4</v>
      </c>
      <c r="O2" s="20">
        <v>197.66666666666666</v>
      </c>
    </row>
    <row r="4" spans="1:17" x14ac:dyDescent="0.25">
      <c r="K4" s="8">
        <f>SUM(K2:K3)</f>
        <v>6</v>
      </c>
      <c r="L4" s="8">
        <f>SUM(L2:L3)</f>
        <v>1162</v>
      </c>
      <c r="M4" s="7">
        <f>SUM(L4/K4)</f>
        <v>193.66666666666666</v>
      </c>
      <c r="N4" s="8">
        <f>SUM(N2:N3)</f>
        <v>4</v>
      </c>
      <c r="O4" s="11">
        <f>SUM(M4+N4)</f>
        <v>197.66666666666666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0"/>
  </protectedRanges>
  <hyperlinks>
    <hyperlink ref="Q1" location="'National Rankings'!A1" display="Back to Ranking" xr:uid="{1667D6AA-E2AA-4213-91A3-A3B789D8EF7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9F0CFD7-219F-444F-B1FE-1A059C35D0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910A-6F68-4ED5-A15F-F887A5D1744B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132</v>
      </c>
      <c r="C2" s="41">
        <v>45052</v>
      </c>
      <c r="D2" s="67" t="s">
        <v>125</v>
      </c>
      <c r="E2" s="68">
        <v>181</v>
      </c>
      <c r="F2" s="68">
        <v>173</v>
      </c>
      <c r="G2" s="68">
        <v>173</v>
      </c>
      <c r="H2" s="68">
        <v>185</v>
      </c>
      <c r="I2" s="68"/>
      <c r="J2" s="68"/>
      <c r="K2" s="69">
        <v>4</v>
      </c>
      <c r="L2" s="69">
        <v>712</v>
      </c>
      <c r="M2" s="70">
        <v>178</v>
      </c>
      <c r="N2" s="71">
        <v>4</v>
      </c>
      <c r="O2" s="72">
        <v>182</v>
      </c>
    </row>
    <row r="3" spans="1:17" x14ac:dyDescent="0.25">
      <c r="A3" s="40" t="s">
        <v>26</v>
      </c>
      <c r="B3" s="39" t="s">
        <v>132</v>
      </c>
      <c r="C3" s="41">
        <v>45080</v>
      </c>
      <c r="D3" s="67" t="s">
        <v>138</v>
      </c>
      <c r="E3" s="38">
        <v>188</v>
      </c>
      <c r="F3" s="38">
        <v>184</v>
      </c>
      <c r="G3" s="38">
        <v>181</v>
      </c>
      <c r="H3" s="38">
        <v>179</v>
      </c>
      <c r="I3" s="68"/>
      <c r="J3" s="68"/>
      <c r="K3" s="69">
        <v>4</v>
      </c>
      <c r="L3" s="69">
        <v>732</v>
      </c>
      <c r="M3" s="70">
        <v>183</v>
      </c>
      <c r="N3" s="71">
        <v>3</v>
      </c>
      <c r="O3" s="72">
        <v>186</v>
      </c>
    </row>
    <row r="5" spans="1:17" x14ac:dyDescent="0.25">
      <c r="K5" s="8">
        <f>SUM(K2:K4)</f>
        <v>8</v>
      </c>
      <c r="L5" s="8">
        <f>SUM(L2:L4)</f>
        <v>1444</v>
      </c>
      <c r="M5" s="7">
        <f>SUM(L5/K5)</f>
        <v>180.5</v>
      </c>
      <c r="N5" s="8">
        <f>SUM(N2:N4)</f>
        <v>7</v>
      </c>
      <c r="O5" s="11">
        <f>SUM(M5+N5)</f>
        <v>187.5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D3" name="Range1_1_11_1"/>
    <protectedRange algorithmName="SHA-512" hashValue="ON39YdpmFHfN9f47KpiRvqrKx0V9+erV1CNkpWzYhW/Qyc6aT8rEyCrvauWSYGZK2ia3o7vd3akF07acHAFpOA==" saltValue="yVW9XmDwTqEnmpSGai0KYg==" spinCount="100000" sqref="C3" name="Range1_28_1"/>
    <protectedRange algorithmName="SHA-512" hashValue="ON39YdpmFHfN9f47KpiRvqrKx0V9+erV1CNkpWzYhW/Qyc6aT8rEyCrvauWSYGZK2ia3o7vd3akF07acHAFpOA==" saltValue="yVW9XmDwTqEnmpSGai0KYg==" spinCount="100000" sqref="B3" name="Range1_34"/>
    <protectedRange algorithmName="SHA-512" hashValue="ON39YdpmFHfN9f47KpiRvqrKx0V9+erV1CNkpWzYhW/Qyc6aT8rEyCrvauWSYGZK2ia3o7vd3akF07acHAFpOA==" saltValue="yVW9XmDwTqEnmpSGai0KYg==" spinCount="100000" sqref="E3:J3" name="Range1_40"/>
  </protectedRanges>
  <conditionalFormatting sqref="I2">
    <cfRule type="top10" dxfId="64" priority="5" rank="1"/>
    <cfRule type="top10" dxfId="63" priority="10" rank="1"/>
  </conditionalFormatting>
  <conditionalFormatting sqref="I3">
    <cfRule type="top10" dxfId="62" priority="2" rank="1"/>
  </conditionalFormatting>
  <conditionalFormatting sqref="I2:J2">
    <cfRule type="cellIs" dxfId="61" priority="3" operator="greaterThanOrEqual">
      <formula>200</formula>
    </cfRule>
  </conditionalFormatting>
  <conditionalFormatting sqref="J2">
    <cfRule type="top10" dxfId="60" priority="4" rank="1"/>
  </conditionalFormatting>
  <conditionalFormatting sqref="J3">
    <cfRule type="top10" dxfId="59" priority="1" rank="1"/>
  </conditionalFormatting>
  <hyperlinks>
    <hyperlink ref="Q1" location="'National Rankings'!A1" display="Back to Ranking" xr:uid="{9BBD0F64-A66F-4A3D-8B4B-141A1E5366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18C835-706B-483C-8068-3F69F56C5E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ADF0A-9445-403C-A0E9-FAE8572DABC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241</v>
      </c>
      <c r="C2" s="14">
        <v>45179</v>
      </c>
      <c r="D2" s="15" t="s">
        <v>122</v>
      </c>
      <c r="E2" s="16">
        <v>185</v>
      </c>
      <c r="F2" s="16">
        <v>191</v>
      </c>
      <c r="G2" s="16">
        <v>180</v>
      </c>
      <c r="H2" s="16">
        <v>177</v>
      </c>
      <c r="I2" s="16"/>
      <c r="J2" s="16"/>
      <c r="K2" s="17">
        <v>4</v>
      </c>
      <c r="L2" s="17">
        <v>733</v>
      </c>
      <c r="M2" s="18">
        <v>183.25</v>
      </c>
      <c r="N2" s="19">
        <v>4</v>
      </c>
      <c r="O2" s="20">
        <v>187.25</v>
      </c>
    </row>
    <row r="4" spans="1:17" x14ac:dyDescent="0.25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4</v>
      </c>
      <c r="O4" s="11">
        <f>SUM(M4+N4)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58" priority="1" rank="1"/>
  </conditionalFormatting>
  <conditionalFormatting sqref="J2">
    <cfRule type="top10" dxfId="57" priority="2" rank="1"/>
  </conditionalFormatting>
  <hyperlinks>
    <hyperlink ref="Q1" location="'National Rankings'!A1" display="Back to Ranking" xr:uid="{F4120F6D-5284-4FC1-ADB5-5ADB5F3100F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285DA4-9616-4596-B7C1-95A52A2228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3B73-049D-4707-9FDA-6CECE23548D8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73</v>
      </c>
      <c r="C2" s="14">
        <v>44996</v>
      </c>
      <c r="D2" s="15" t="s">
        <v>59</v>
      </c>
      <c r="E2" s="16">
        <v>188</v>
      </c>
      <c r="F2" s="16">
        <v>186</v>
      </c>
      <c r="G2" s="16">
        <v>189</v>
      </c>
      <c r="H2" s="16">
        <v>191</v>
      </c>
      <c r="I2" s="16"/>
      <c r="J2" s="16"/>
      <c r="K2" s="17">
        <v>4</v>
      </c>
      <c r="L2" s="17">
        <v>754</v>
      </c>
      <c r="M2" s="18">
        <v>188.5</v>
      </c>
      <c r="N2" s="19">
        <v>3</v>
      </c>
      <c r="O2" s="20">
        <v>191.5</v>
      </c>
    </row>
    <row r="4" spans="1:17" x14ac:dyDescent="0.25">
      <c r="K4" s="8">
        <f>SUM(K2:K3)</f>
        <v>4</v>
      </c>
      <c r="L4" s="8">
        <f>SUM(L2:L3)</f>
        <v>754</v>
      </c>
      <c r="M4" s="7">
        <f>SUM(L4/K4)</f>
        <v>188.5</v>
      </c>
      <c r="N4" s="8">
        <f>SUM(N2:N3)</f>
        <v>3</v>
      </c>
      <c r="O4" s="11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I2">
    <cfRule type="top10" dxfId="56" priority="1" rank="1"/>
  </conditionalFormatting>
  <conditionalFormatting sqref="J2">
    <cfRule type="top10" dxfId="55" priority="2" rank="1"/>
  </conditionalFormatting>
  <hyperlinks>
    <hyperlink ref="Q1" location="'National Rankings'!A1" display="Back to Ranking" xr:uid="{26FE953F-5239-45FF-AB5F-C3ED1BE739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4A65D0-F4EC-464E-AAF8-E7ADA84BC8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87384-9D01-4D2C-AF26-94799AFAEE95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251</v>
      </c>
      <c r="C2" s="14">
        <v>45188</v>
      </c>
      <c r="D2" s="15" t="s">
        <v>33</v>
      </c>
      <c r="E2" s="16">
        <v>181</v>
      </c>
      <c r="F2" s="16">
        <v>181</v>
      </c>
      <c r="G2" s="16">
        <v>181</v>
      </c>
      <c r="H2" s="16">
        <v>193</v>
      </c>
      <c r="I2" s="16"/>
      <c r="J2" s="16"/>
      <c r="K2" s="17">
        <v>4</v>
      </c>
      <c r="L2" s="17">
        <v>736</v>
      </c>
      <c r="M2" s="18">
        <v>184</v>
      </c>
      <c r="N2" s="19">
        <v>4</v>
      </c>
      <c r="O2" s="20">
        <v>188</v>
      </c>
    </row>
    <row r="3" spans="1:17" x14ac:dyDescent="0.25">
      <c r="A3" s="12" t="s">
        <v>26</v>
      </c>
      <c r="B3" s="13" t="s">
        <v>251</v>
      </c>
      <c r="C3" s="14">
        <v>45193</v>
      </c>
      <c r="D3" s="15" t="s">
        <v>33</v>
      </c>
      <c r="E3" s="16">
        <v>188</v>
      </c>
      <c r="F3" s="16">
        <v>188</v>
      </c>
      <c r="G3" s="16">
        <v>182</v>
      </c>
      <c r="H3" s="16">
        <v>185</v>
      </c>
      <c r="I3" s="16"/>
      <c r="J3" s="16"/>
      <c r="K3" s="17">
        <v>4</v>
      </c>
      <c r="L3" s="17">
        <v>743</v>
      </c>
      <c r="M3" s="18">
        <v>185.75</v>
      </c>
      <c r="N3" s="19">
        <v>2</v>
      </c>
      <c r="O3" s="20">
        <v>187.75</v>
      </c>
    </row>
    <row r="4" spans="1:17" x14ac:dyDescent="0.25">
      <c r="A4" s="12" t="s">
        <v>26</v>
      </c>
      <c r="B4" s="13" t="s">
        <v>251</v>
      </c>
      <c r="C4" s="14">
        <v>45199</v>
      </c>
      <c r="D4" s="15" t="s">
        <v>33</v>
      </c>
      <c r="E4" s="16">
        <v>183</v>
      </c>
      <c r="F4" s="16">
        <v>185</v>
      </c>
      <c r="G4" s="16">
        <v>191</v>
      </c>
      <c r="H4" s="16">
        <v>191.001</v>
      </c>
      <c r="I4" s="16">
        <v>189</v>
      </c>
      <c r="J4" s="16">
        <v>179</v>
      </c>
      <c r="K4" s="17">
        <v>6</v>
      </c>
      <c r="L4" s="17">
        <v>1118.001</v>
      </c>
      <c r="M4" s="18">
        <v>186.33349999999999</v>
      </c>
      <c r="N4" s="19">
        <v>4</v>
      </c>
      <c r="O4" s="20">
        <v>190.33349999999999</v>
      </c>
    </row>
    <row r="6" spans="1:17" x14ac:dyDescent="0.25">
      <c r="K6" s="8">
        <f>SUM(K2:K5)</f>
        <v>14</v>
      </c>
      <c r="L6" s="8">
        <f>SUM(L2:L5)</f>
        <v>2597.0010000000002</v>
      </c>
      <c r="M6" s="7">
        <f>SUM(L6/K6)</f>
        <v>185.50007142857143</v>
      </c>
      <c r="N6" s="8">
        <f>SUM(N2:N5)</f>
        <v>10</v>
      </c>
      <c r="O6" s="11">
        <f>SUM(M6+N6)</f>
        <v>195.50007142857143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 I4:J4 B4:C4" name="Range1_12"/>
    <protectedRange algorithmName="SHA-512" hashValue="ON39YdpmFHfN9f47KpiRvqrKx0V9+erV1CNkpWzYhW/Qyc6aT8rEyCrvauWSYGZK2ia3o7vd3akF07acHAFpOA==" saltValue="yVW9XmDwTqEnmpSGai0KYg==" spinCount="100000" sqref="D2 D3 D4" name="Range1_1_8"/>
    <protectedRange algorithmName="SHA-512" hashValue="ON39YdpmFHfN9f47KpiRvqrKx0V9+erV1CNkpWzYhW/Qyc6aT8rEyCrvauWSYGZK2ia3o7vd3akF07acHAFpOA==" saltValue="yVW9XmDwTqEnmpSGai0KYg==" spinCount="100000" sqref="E2:H2 E3:H3 E4:H4" name="Range1_3_3"/>
  </protectedRanges>
  <conditionalFormatting sqref="I2:I3">
    <cfRule type="top10" dxfId="54" priority="1" rank="1"/>
  </conditionalFormatting>
  <conditionalFormatting sqref="J2:J3">
    <cfRule type="top10" dxfId="53" priority="2" rank="1"/>
  </conditionalFormatting>
  <hyperlinks>
    <hyperlink ref="Q1" location="'National Rankings'!A1" display="Back to Ranking" xr:uid="{A49946EA-6556-4D0B-8448-B296865CC8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0762B2-DB04-4F6D-AF51-3EC6D3912A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7465F-DB93-4680-95F1-E5543C0D8FD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175</v>
      </c>
      <c r="C2" s="14">
        <v>45091</v>
      </c>
      <c r="D2" s="15" t="s">
        <v>38</v>
      </c>
      <c r="E2" s="16">
        <v>196</v>
      </c>
      <c r="F2" s="16">
        <v>191</v>
      </c>
      <c r="G2" s="16">
        <v>190</v>
      </c>
      <c r="H2" s="16">
        <v>192</v>
      </c>
      <c r="I2" s="16"/>
      <c r="J2" s="16"/>
      <c r="K2" s="17">
        <v>4</v>
      </c>
      <c r="L2" s="17">
        <v>769</v>
      </c>
      <c r="M2" s="18">
        <v>192.25</v>
      </c>
      <c r="N2" s="19">
        <v>5</v>
      </c>
      <c r="O2" s="20">
        <v>197.25</v>
      </c>
    </row>
    <row r="3" spans="1:17" x14ac:dyDescent="0.25">
      <c r="A3" s="40" t="s">
        <v>26</v>
      </c>
      <c r="B3" s="13" t="s">
        <v>175</v>
      </c>
      <c r="C3" s="41">
        <v>45098</v>
      </c>
      <c r="D3" s="67" t="s">
        <v>38</v>
      </c>
      <c r="E3" s="68">
        <v>163</v>
      </c>
      <c r="F3" s="68">
        <v>173</v>
      </c>
      <c r="G3" s="68">
        <v>189</v>
      </c>
      <c r="H3" s="68">
        <v>184</v>
      </c>
      <c r="I3" s="68"/>
      <c r="J3" s="68"/>
      <c r="K3" s="69">
        <v>4</v>
      </c>
      <c r="L3" s="69">
        <v>709</v>
      </c>
      <c r="M3" s="70">
        <v>177.25</v>
      </c>
      <c r="N3" s="71">
        <v>5</v>
      </c>
      <c r="O3" s="72">
        <v>182.25</v>
      </c>
    </row>
    <row r="4" spans="1:17" x14ac:dyDescent="0.25">
      <c r="A4" s="40" t="s">
        <v>26</v>
      </c>
      <c r="B4" s="13" t="s">
        <v>175</v>
      </c>
      <c r="C4" s="41">
        <v>45101</v>
      </c>
      <c r="D4" s="67" t="s">
        <v>38</v>
      </c>
      <c r="E4" s="68">
        <v>189</v>
      </c>
      <c r="F4" s="68">
        <v>191</v>
      </c>
      <c r="G4" s="68">
        <v>189</v>
      </c>
      <c r="H4" s="68">
        <v>186</v>
      </c>
      <c r="I4" s="68"/>
      <c r="J4" s="68"/>
      <c r="K4" s="69">
        <v>4</v>
      </c>
      <c r="L4" s="69">
        <v>755</v>
      </c>
      <c r="M4" s="70">
        <v>188.75</v>
      </c>
      <c r="N4" s="71">
        <v>3</v>
      </c>
      <c r="O4" s="72">
        <v>191.75</v>
      </c>
    </row>
    <row r="5" spans="1:17" x14ac:dyDescent="0.25">
      <c r="A5" s="12" t="s">
        <v>26</v>
      </c>
      <c r="B5" s="13" t="s">
        <v>175</v>
      </c>
      <c r="C5" s="14">
        <v>45126</v>
      </c>
      <c r="D5" s="15" t="s">
        <v>38</v>
      </c>
      <c r="E5" s="16">
        <v>190</v>
      </c>
      <c r="F5" s="16">
        <v>188.001</v>
      </c>
      <c r="G5" s="16">
        <v>191</v>
      </c>
      <c r="H5" s="16">
        <v>186</v>
      </c>
      <c r="I5" s="16"/>
      <c r="J5" s="16"/>
      <c r="K5" s="17">
        <v>4</v>
      </c>
      <c r="L5" s="17">
        <v>755.00099999999998</v>
      </c>
      <c r="M5" s="18">
        <v>188.75024999999999</v>
      </c>
      <c r="N5" s="19">
        <v>7</v>
      </c>
      <c r="O5" s="20">
        <v>195.75024999999999</v>
      </c>
    </row>
    <row r="6" spans="1:17" x14ac:dyDescent="0.25">
      <c r="A6" s="12" t="s">
        <v>26</v>
      </c>
      <c r="B6" s="13" t="s">
        <v>175</v>
      </c>
      <c r="C6" s="14">
        <v>45185</v>
      </c>
      <c r="D6" s="15" t="s">
        <v>38</v>
      </c>
      <c r="E6" s="16">
        <v>193</v>
      </c>
      <c r="F6" s="16">
        <v>196</v>
      </c>
      <c r="G6" s="16">
        <v>192</v>
      </c>
      <c r="H6" s="16">
        <v>192</v>
      </c>
      <c r="I6" s="16">
        <v>193</v>
      </c>
      <c r="J6" s="16">
        <v>187</v>
      </c>
      <c r="K6" s="17">
        <v>6</v>
      </c>
      <c r="L6" s="17">
        <v>1153</v>
      </c>
      <c r="M6" s="18">
        <v>192.16666666666666</v>
      </c>
      <c r="N6" s="19">
        <v>6</v>
      </c>
      <c r="O6" s="20">
        <v>198.16666666666666</v>
      </c>
    </row>
    <row r="8" spans="1:17" x14ac:dyDescent="0.25">
      <c r="K8" s="8">
        <f>SUM(K2:K7)</f>
        <v>22</v>
      </c>
      <c r="L8" s="8">
        <f>SUM(L2:L7)</f>
        <v>4141.0010000000002</v>
      </c>
      <c r="M8" s="7">
        <f>SUM(L8/K8)</f>
        <v>188.22731818181819</v>
      </c>
      <c r="N8" s="8">
        <f>SUM(N2:N7)</f>
        <v>26</v>
      </c>
      <c r="O8" s="11">
        <f>SUM(M8+N8)</f>
        <v>214.22731818181819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6" name="Range1_1_33_1"/>
    <protectedRange algorithmName="SHA-512" hashValue="ON39YdpmFHfN9f47KpiRvqrKx0V9+erV1CNkpWzYhW/Qyc6aT8rEyCrvauWSYGZK2ia3o7vd3akF07acHAFpOA==" saltValue="yVW9XmDwTqEnmpSGai0KYg==" spinCount="100000" sqref="E6:J6" name="Range1_73"/>
    <protectedRange algorithmName="SHA-512" hashValue="ON39YdpmFHfN9f47KpiRvqrKx0V9+erV1CNkpWzYhW/Qyc6aT8rEyCrvauWSYGZK2ia3o7vd3akF07acHAFpOA==" saltValue="yVW9XmDwTqEnmpSGai0KYg==" spinCount="100000" sqref="C6" name="Range1_76_1"/>
  </protectedRanges>
  <hyperlinks>
    <hyperlink ref="Q1" location="'National Rankings'!A1" display="Back to Ranking" xr:uid="{2A96670F-FBFA-47B7-BDAF-90452E0FB14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C127AF-7402-4C83-AB43-38B4EEC7EA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25AD-5272-4FE8-9B66-85B6E2042F7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171</v>
      </c>
      <c r="C2" s="41">
        <v>45087</v>
      </c>
      <c r="D2" s="67" t="s">
        <v>44</v>
      </c>
      <c r="E2" s="68">
        <v>183.001</v>
      </c>
      <c r="F2" s="68">
        <v>195.001</v>
      </c>
      <c r="G2" s="68">
        <v>190.001</v>
      </c>
      <c r="H2" s="68"/>
      <c r="I2" s="68"/>
      <c r="J2" s="68"/>
      <c r="K2" s="69">
        <v>3</v>
      </c>
      <c r="L2" s="69">
        <v>568.00300000000004</v>
      </c>
      <c r="M2" s="70">
        <v>189.33433333333335</v>
      </c>
      <c r="N2" s="71">
        <v>6</v>
      </c>
      <c r="O2" s="72">
        <v>195.33433333333335</v>
      </c>
    </row>
    <row r="4" spans="1:17" x14ac:dyDescent="0.25">
      <c r="K4" s="8">
        <f>SUM(K2:K3)</f>
        <v>3</v>
      </c>
      <c r="L4" s="8">
        <f>SUM(L2:L3)</f>
        <v>568.00300000000004</v>
      </c>
      <c r="M4" s="7">
        <f>SUM(L4/K4)</f>
        <v>189.33433333333335</v>
      </c>
      <c r="N4" s="8">
        <f>SUM(N2:N3)</f>
        <v>6</v>
      </c>
      <c r="O4" s="11">
        <f>SUM(M4+N4)</f>
        <v>195.33433333333335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E9C4BC8-61FA-4CE9-AB5F-2C0BB2986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7FD581-2323-4396-BD6A-5C18ED0709A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1A30-1149-4F77-9877-EF43C1A0D046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74</v>
      </c>
      <c r="C2" s="14">
        <v>44989</v>
      </c>
      <c r="D2" s="15" t="s">
        <v>32</v>
      </c>
      <c r="E2" s="16">
        <v>174</v>
      </c>
      <c r="F2" s="16">
        <v>180</v>
      </c>
      <c r="G2" s="16">
        <v>172</v>
      </c>
      <c r="H2" s="16">
        <v>126</v>
      </c>
      <c r="I2" s="16"/>
      <c r="J2" s="16"/>
      <c r="K2" s="17">
        <v>4</v>
      </c>
      <c r="L2" s="17">
        <v>652</v>
      </c>
      <c r="M2" s="18">
        <v>163</v>
      </c>
      <c r="N2" s="19">
        <v>2</v>
      </c>
      <c r="O2" s="20">
        <v>165</v>
      </c>
    </row>
    <row r="3" spans="1:17" x14ac:dyDescent="0.25">
      <c r="A3" s="12" t="s">
        <v>26</v>
      </c>
      <c r="B3" s="13" t="s">
        <v>74</v>
      </c>
      <c r="C3" s="14">
        <v>45053</v>
      </c>
      <c r="D3" s="15" t="s">
        <v>32</v>
      </c>
      <c r="E3" s="16">
        <v>181</v>
      </c>
      <c r="F3" s="16">
        <v>177</v>
      </c>
      <c r="G3" s="16">
        <v>180</v>
      </c>
      <c r="H3" s="16">
        <v>178</v>
      </c>
      <c r="I3" s="16"/>
      <c r="J3" s="16"/>
      <c r="K3" s="17">
        <v>4</v>
      </c>
      <c r="L3" s="17">
        <v>716</v>
      </c>
      <c r="M3" s="18">
        <v>179</v>
      </c>
      <c r="N3" s="19">
        <v>2</v>
      </c>
      <c r="O3" s="20">
        <v>181</v>
      </c>
    </row>
    <row r="4" spans="1:17" x14ac:dyDescent="0.25">
      <c r="A4" s="40" t="s">
        <v>26</v>
      </c>
      <c r="B4" s="39" t="s">
        <v>74</v>
      </c>
      <c r="C4" s="41">
        <v>45108</v>
      </c>
      <c r="D4" s="67" t="s">
        <v>32</v>
      </c>
      <c r="E4" s="68">
        <v>182</v>
      </c>
      <c r="F4" s="68">
        <v>187</v>
      </c>
      <c r="G4" s="68">
        <v>178</v>
      </c>
      <c r="H4" s="68">
        <v>184</v>
      </c>
      <c r="I4" s="68"/>
      <c r="J4" s="68"/>
      <c r="K4" s="69">
        <v>4</v>
      </c>
      <c r="L4" s="69">
        <v>731</v>
      </c>
      <c r="M4" s="70">
        <v>182.75</v>
      </c>
      <c r="N4" s="71">
        <v>2</v>
      </c>
      <c r="O4" s="72">
        <v>184.75</v>
      </c>
    </row>
    <row r="5" spans="1:17" x14ac:dyDescent="0.25">
      <c r="A5" s="12" t="s">
        <v>26</v>
      </c>
      <c r="B5" s="13" t="s">
        <v>74</v>
      </c>
      <c r="C5" s="14">
        <v>45143</v>
      </c>
      <c r="D5" s="15" t="s">
        <v>32</v>
      </c>
      <c r="E5" s="16">
        <v>184</v>
      </c>
      <c r="F5" s="16">
        <v>189</v>
      </c>
      <c r="G5" s="16">
        <v>179</v>
      </c>
      <c r="H5" s="16">
        <v>182</v>
      </c>
      <c r="I5" s="16">
        <v>183</v>
      </c>
      <c r="J5" s="16">
        <v>181</v>
      </c>
      <c r="K5" s="17">
        <v>6</v>
      </c>
      <c r="L5" s="17">
        <v>1098</v>
      </c>
      <c r="M5" s="18">
        <v>183</v>
      </c>
      <c r="N5" s="19">
        <v>6</v>
      </c>
      <c r="O5" s="20">
        <v>189</v>
      </c>
    </row>
    <row r="6" spans="1:17" x14ac:dyDescent="0.25">
      <c r="A6" s="12" t="s">
        <v>26</v>
      </c>
      <c r="B6" s="13" t="s">
        <v>74</v>
      </c>
      <c r="C6" s="14">
        <v>45206</v>
      </c>
      <c r="D6" s="15" t="s">
        <v>32</v>
      </c>
      <c r="E6" s="16">
        <v>176</v>
      </c>
      <c r="F6" s="16">
        <v>160</v>
      </c>
      <c r="G6" s="16">
        <v>174</v>
      </c>
      <c r="H6" s="16">
        <v>169</v>
      </c>
      <c r="I6" s="16"/>
      <c r="J6" s="16"/>
      <c r="K6" s="17">
        <v>4</v>
      </c>
      <c r="L6" s="17">
        <v>679</v>
      </c>
      <c r="M6" s="18">
        <v>169.75</v>
      </c>
      <c r="N6" s="19">
        <v>2</v>
      </c>
      <c r="O6" s="20">
        <v>171.75</v>
      </c>
    </row>
    <row r="8" spans="1:17" x14ac:dyDescent="0.25">
      <c r="K8" s="8">
        <f>SUM(K2:K7)</f>
        <v>22</v>
      </c>
      <c r="L8" s="8">
        <f>SUM(L2:L7)</f>
        <v>3876</v>
      </c>
      <c r="M8" s="7">
        <f>SUM(L8/K8)</f>
        <v>176.18181818181819</v>
      </c>
      <c r="N8" s="8">
        <f>SUM(N2:N7)</f>
        <v>14</v>
      </c>
      <c r="O8" s="11">
        <f>SUM(M8+N8)</f>
        <v>190.18181818181819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  <protectedRange algorithmName="SHA-512" hashValue="ON39YdpmFHfN9f47KpiRvqrKx0V9+erV1CNkpWzYhW/Qyc6aT8rEyCrvauWSYGZK2ia3o7vd3akF07acHAFpOA==" saltValue="yVW9XmDwTqEnmpSGai0KYg==" spinCount="100000" sqref="I3:J4 B3:C4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4" name="Range1_3_2"/>
    <protectedRange algorithmName="SHA-512" hashValue="ON39YdpmFHfN9f47KpiRvqrKx0V9+erV1CNkpWzYhW/Qyc6aT8rEyCrvauWSYGZK2ia3o7vd3akF07acHAFpOA==" saltValue="yVW9XmDwTqEnmpSGai0KYg==" spinCount="100000" sqref="B5:C5 E5:J5" name="Range1_2_1_1_1"/>
    <protectedRange algorithmName="SHA-512" hashValue="ON39YdpmFHfN9f47KpiRvqrKx0V9+erV1CNkpWzYhW/Qyc6aT8rEyCrvauWSYGZK2ia3o7vd3akF07acHAFpOA==" saltValue="yVW9XmDwTqEnmpSGai0KYg==" spinCount="100000" sqref="D5" name="Range1_1_3_1_1_1"/>
    <protectedRange algorithmName="SHA-512" hashValue="ON39YdpmFHfN9f47KpiRvqrKx0V9+erV1CNkpWzYhW/Qyc6aT8rEyCrvauWSYGZK2ia3o7vd3akF07acHAFpOA==" saltValue="yVW9XmDwTqEnmpSGai0KYg==" spinCount="100000" sqref="B6:C6 E6:J6" name="Range1_27"/>
    <protectedRange algorithmName="SHA-512" hashValue="ON39YdpmFHfN9f47KpiRvqrKx0V9+erV1CNkpWzYhW/Qyc6aT8rEyCrvauWSYGZK2ia3o7vd3akF07acHAFpOA==" saltValue="yVW9XmDwTqEnmpSGai0KYg==" spinCount="100000" sqref="D6" name="Range1_1_21"/>
  </protectedRanges>
  <hyperlinks>
    <hyperlink ref="Q1" location="'National Rankings'!A1" display="Back to Ranking" xr:uid="{ECCAC4BD-3284-4D36-B518-464A0CC158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84B53F-4822-41F0-90A0-F590C4D30B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2F804-413F-4AC9-80C6-D978213DBA57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192</v>
      </c>
      <c r="C2" s="41">
        <v>45115</v>
      </c>
      <c r="D2" s="67" t="s">
        <v>59</v>
      </c>
      <c r="E2" s="73">
        <v>195</v>
      </c>
      <c r="F2" s="73">
        <v>195</v>
      </c>
      <c r="G2" s="73">
        <v>195</v>
      </c>
      <c r="H2" s="73">
        <v>191</v>
      </c>
      <c r="I2" s="73"/>
      <c r="J2" s="73"/>
      <c r="K2" s="69">
        <v>4</v>
      </c>
      <c r="L2" s="69">
        <v>776</v>
      </c>
      <c r="M2" s="70">
        <v>194</v>
      </c>
      <c r="N2" s="71">
        <v>6</v>
      </c>
      <c r="O2" s="72">
        <v>200</v>
      </c>
    </row>
    <row r="3" spans="1:17" x14ac:dyDescent="0.25">
      <c r="A3" s="12" t="s">
        <v>26</v>
      </c>
      <c r="B3" s="39" t="s">
        <v>192</v>
      </c>
      <c r="C3" s="14">
        <v>45150</v>
      </c>
      <c r="D3" s="15" t="s">
        <v>59</v>
      </c>
      <c r="E3" s="16">
        <v>188</v>
      </c>
      <c r="F3" s="16">
        <v>185</v>
      </c>
      <c r="G3" s="16">
        <v>190</v>
      </c>
      <c r="H3" s="16">
        <v>180</v>
      </c>
      <c r="I3" s="16"/>
      <c r="J3" s="16"/>
      <c r="K3" s="17">
        <v>4</v>
      </c>
      <c r="L3" s="17">
        <v>743</v>
      </c>
      <c r="M3" s="18">
        <v>185.75</v>
      </c>
      <c r="N3" s="19">
        <v>2</v>
      </c>
      <c r="O3" s="20">
        <v>187.75</v>
      </c>
    </row>
    <row r="4" spans="1:17" x14ac:dyDescent="0.25">
      <c r="A4" s="12" t="s">
        <v>26</v>
      </c>
      <c r="B4" s="13" t="s">
        <v>192</v>
      </c>
      <c r="C4" s="14">
        <v>45178</v>
      </c>
      <c r="D4" s="15" t="s">
        <v>59</v>
      </c>
      <c r="E4" s="16">
        <v>181</v>
      </c>
      <c r="F4" s="16">
        <v>180</v>
      </c>
      <c r="G4" s="16">
        <v>191</v>
      </c>
      <c r="H4" s="16">
        <v>186</v>
      </c>
      <c r="I4" s="16"/>
      <c r="J4" s="16"/>
      <c r="K4" s="17">
        <v>4</v>
      </c>
      <c r="L4" s="17">
        <v>738</v>
      </c>
      <c r="M4" s="18">
        <v>184.5</v>
      </c>
      <c r="N4" s="19">
        <v>2</v>
      </c>
      <c r="O4" s="20">
        <v>186.5</v>
      </c>
    </row>
    <row r="5" spans="1:17" x14ac:dyDescent="0.25">
      <c r="A5" s="12" t="s">
        <v>26</v>
      </c>
      <c r="B5" s="13" t="s">
        <v>192</v>
      </c>
      <c r="C5" s="14">
        <v>45185</v>
      </c>
      <c r="D5" s="15" t="s">
        <v>53</v>
      </c>
      <c r="E5" s="16">
        <v>191</v>
      </c>
      <c r="F5" s="16">
        <v>189</v>
      </c>
      <c r="G5" s="16">
        <v>182</v>
      </c>
      <c r="H5" s="16">
        <v>180</v>
      </c>
      <c r="I5" s="16"/>
      <c r="J5" s="16"/>
      <c r="K5" s="17">
        <v>4</v>
      </c>
      <c r="L5" s="17">
        <v>742</v>
      </c>
      <c r="M5" s="18">
        <v>185.5</v>
      </c>
      <c r="N5" s="19">
        <v>3</v>
      </c>
      <c r="O5" s="20">
        <v>188.5</v>
      </c>
    </row>
    <row r="6" spans="1:17" x14ac:dyDescent="0.25">
      <c r="A6" s="12" t="s">
        <v>26</v>
      </c>
      <c r="B6" s="13" t="s">
        <v>192</v>
      </c>
      <c r="C6" s="14">
        <v>45206</v>
      </c>
      <c r="D6" s="15" t="s">
        <v>53</v>
      </c>
      <c r="E6" s="16">
        <v>184</v>
      </c>
      <c r="F6" s="16">
        <v>189</v>
      </c>
      <c r="G6" s="16">
        <v>184</v>
      </c>
      <c r="H6" s="16">
        <v>181</v>
      </c>
      <c r="I6" s="16"/>
      <c r="J6" s="16"/>
      <c r="K6" s="17">
        <v>4</v>
      </c>
      <c r="L6" s="17">
        <v>738</v>
      </c>
      <c r="M6" s="18">
        <v>184.5</v>
      </c>
      <c r="N6" s="19">
        <v>2</v>
      </c>
      <c r="O6" s="20">
        <v>186.5</v>
      </c>
    </row>
    <row r="7" spans="1:17" x14ac:dyDescent="0.25">
      <c r="A7" s="12" t="s">
        <v>26</v>
      </c>
      <c r="B7" s="13" t="s">
        <v>192</v>
      </c>
      <c r="C7" s="14">
        <v>45234</v>
      </c>
      <c r="D7" s="15" t="s">
        <v>53</v>
      </c>
      <c r="E7" s="16">
        <v>195</v>
      </c>
      <c r="F7" s="16">
        <v>193</v>
      </c>
      <c r="G7" s="16">
        <v>192</v>
      </c>
      <c r="H7" s="16">
        <v>194</v>
      </c>
      <c r="I7" s="16"/>
      <c r="J7" s="16"/>
      <c r="K7" s="17">
        <v>4</v>
      </c>
      <c r="L7" s="17">
        <v>774</v>
      </c>
      <c r="M7" s="18">
        <v>193.5</v>
      </c>
      <c r="N7" s="19">
        <v>6</v>
      </c>
      <c r="O7" s="20">
        <v>199.5</v>
      </c>
    </row>
    <row r="9" spans="1:17" x14ac:dyDescent="0.25">
      <c r="K9" s="8">
        <f>SUM(K2:K8)</f>
        <v>24</v>
      </c>
      <c r="L9" s="8">
        <f>SUM(L2:L8)</f>
        <v>4511</v>
      </c>
      <c r="M9" s="7">
        <f>SUM(L9/K9)</f>
        <v>187.95833333333334</v>
      </c>
      <c r="N9" s="8">
        <f>SUM(N2:N8)</f>
        <v>21</v>
      </c>
      <c r="O9" s="11">
        <f>SUM(M9+N9)</f>
        <v>208.95833333333334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4:J4 B4:C4 B5:B6" name="Range1_13"/>
    <protectedRange algorithmName="SHA-512" hashValue="ON39YdpmFHfN9f47KpiRvqrKx0V9+erV1CNkpWzYhW/Qyc6aT8rEyCrvauWSYGZK2ia3o7vd3akF07acHAFpOA==" saltValue="yVW9XmDwTqEnmpSGai0KYg==" spinCount="100000" sqref="D4" name="Range1_1_8"/>
    <protectedRange sqref="C6 E6:J6" name="Range1_18"/>
    <protectedRange sqref="D6" name="Range1_1_13"/>
  </protectedRanges>
  <conditionalFormatting sqref="I2:I7">
    <cfRule type="top10" dxfId="52" priority="2" rank="1"/>
  </conditionalFormatting>
  <conditionalFormatting sqref="J2:J7">
    <cfRule type="top10" dxfId="51" priority="1" rank="1"/>
  </conditionalFormatting>
  <hyperlinks>
    <hyperlink ref="Q1" location="'National Rankings'!A1" display="Back to Ranking" xr:uid="{22561081-403B-4112-8A8E-0FCF0F50FB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645ACA-A705-499E-816C-301FBC7B55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3B62-3ED3-44E6-AA29-6789CC82D28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140</v>
      </c>
      <c r="C2" s="41">
        <v>45062</v>
      </c>
      <c r="D2" s="67" t="s">
        <v>33</v>
      </c>
      <c r="E2" s="68">
        <v>187</v>
      </c>
      <c r="F2" s="68">
        <v>176</v>
      </c>
      <c r="G2" s="68">
        <v>179</v>
      </c>
      <c r="H2" s="68">
        <v>179</v>
      </c>
      <c r="I2" s="68"/>
      <c r="J2" s="68"/>
      <c r="K2" s="69">
        <v>4</v>
      </c>
      <c r="L2" s="69">
        <v>721</v>
      </c>
      <c r="M2" s="70">
        <v>180.25</v>
      </c>
      <c r="N2" s="71">
        <v>3</v>
      </c>
      <c r="O2" s="72">
        <v>183.25</v>
      </c>
    </row>
    <row r="4" spans="1:17" x14ac:dyDescent="0.25">
      <c r="K4" s="8">
        <f>SUM(K2:K3)</f>
        <v>4</v>
      </c>
      <c r="L4" s="8">
        <f>SUM(L2:L3)</f>
        <v>721</v>
      </c>
      <c r="M4" s="7">
        <f>SUM(L4/K4)</f>
        <v>180.25</v>
      </c>
      <c r="N4" s="8">
        <f>SUM(N2:N3)</f>
        <v>3</v>
      </c>
      <c r="O4" s="11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284657A-1983-4444-A9C0-0278200198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526257-0B22-45A9-A0CB-41921F3E19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8302-5D4D-4C73-95A5-1C48855503AF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49</v>
      </c>
      <c r="C2" s="14">
        <v>44940</v>
      </c>
      <c r="D2" s="15" t="s">
        <v>34</v>
      </c>
      <c r="E2" s="16">
        <v>141</v>
      </c>
      <c r="F2" s="16">
        <v>113</v>
      </c>
      <c r="G2" s="16">
        <v>148</v>
      </c>
      <c r="H2" s="16">
        <v>119</v>
      </c>
      <c r="I2" s="16"/>
      <c r="J2" s="16"/>
      <c r="K2" s="17">
        <v>4</v>
      </c>
      <c r="L2" s="17">
        <v>521</v>
      </c>
      <c r="M2" s="18">
        <v>130.25</v>
      </c>
      <c r="N2" s="19">
        <v>2</v>
      </c>
      <c r="O2" s="20">
        <v>132.25</v>
      </c>
    </row>
    <row r="4" spans="1:17" x14ac:dyDescent="0.25">
      <c r="K4" s="8">
        <f>SUM(K2:K3)</f>
        <v>4</v>
      </c>
      <c r="L4" s="8">
        <f>SUM(L2:L3)</f>
        <v>521</v>
      </c>
      <c r="M4" s="7">
        <f>SUM(L4/K4)</f>
        <v>130.25</v>
      </c>
      <c r="N4" s="8">
        <f>SUM(N2:N3)</f>
        <v>2</v>
      </c>
      <c r="O4" s="11">
        <f>SUM(M4+N4)</f>
        <v>132.25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97" priority="4" rank="1"/>
  </conditionalFormatting>
  <conditionalFormatting sqref="J2">
    <cfRule type="top10" dxfId="296" priority="5" rank="1"/>
  </conditionalFormatting>
  <hyperlinks>
    <hyperlink ref="Q1" location="'National Rankings'!A1" display="Back to Ranking" xr:uid="{1A625090-814F-46CF-BB42-22ADF2982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3E51D-C7C9-4784-9130-6186913836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6856-5272-479B-9DC2-FFDD18D447C3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112</v>
      </c>
      <c r="C2" s="41">
        <v>44661</v>
      </c>
      <c r="D2" s="67" t="s">
        <v>98</v>
      </c>
      <c r="E2" s="73">
        <v>188</v>
      </c>
      <c r="F2" s="73">
        <v>192</v>
      </c>
      <c r="G2" s="73">
        <v>193</v>
      </c>
      <c r="H2" s="73">
        <v>186</v>
      </c>
      <c r="I2" s="73"/>
      <c r="J2" s="73"/>
      <c r="K2" s="69">
        <v>4</v>
      </c>
      <c r="L2" s="69">
        <v>759</v>
      </c>
      <c r="M2" s="70">
        <v>189.75</v>
      </c>
      <c r="N2" s="71">
        <v>2</v>
      </c>
      <c r="O2" s="72">
        <v>191.75</v>
      </c>
    </row>
    <row r="3" spans="1:17" x14ac:dyDescent="0.25">
      <c r="A3" s="12" t="s">
        <v>26</v>
      </c>
      <c r="B3" s="39" t="s">
        <v>112</v>
      </c>
      <c r="C3" s="14">
        <v>45046</v>
      </c>
      <c r="D3" s="15" t="s">
        <v>116</v>
      </c>
      <c r="E3" s="16">
        <v>188</v>
      </c>
      <c r="F3" s="16">
        <v>191</v>
      </c>
      <c r="G3" s="16">
        <v>187</v>
      </c>
      <c r="H3" s="16">
        <v>191</v>
      </c>
      <c r="I3" s="16"/>
      <c r="J3" s="16"/>
      <c r="K3" s="17">
        <v>4</v>
      </c>
      <c r="L3" s="17">
        <v>757</v>
      </c>
      <c r="M3" s="18">
        <v>189.25</v>
      </c>
      <c r="N3" s="19">
        <v>2</v>
      </c>
      <c r="O3" s="20">
        <v>191.25</v>
      </c>
    </row>
    <row r="4" spans="1:17" x14ac:dyDescent="0.25">
      <c r="A4" s="40" t="s">
        <v>26</v>
      </c>
      <c r="B4" s="39" t="s">
        <v>112</v>
      </c>
      <c r="C4" s="41">
        <v>45060</v>
      </c>
      <c r="D4" s="67" t="s">
        <v>98</v>
      </c>
      <c r="E4" s="68">
        <v>189</v>
      </c>
      <c r="F4" s="68">
        <v>192</v>
      </c>
      <c r="G4" s="68">
        <v>190</v>
      </c>
      <c r="H4" s="68">
        <v>185</v>
      </c>
      <c r="I4" s="68"/>
      <c r="J4" s="68"/>
      <c r="K4" s="69">
        <v>4</v>
      </c>
      <c r="L4" s="69">
        <v>756</v>
      </c>
      <c r="M4" s="70">
        <v>189</v>
      </c>
      <c r="N4" s="71">
        <v>7</v>
      </c>
      <c r="O4" s="72">
        <v>196</v>
      </c>
    </row>
    <row r="5" spans="1:17" x14ac:dyDescent="0.25">
      <c r="A5" s="40" t="s">
        <v>26</v>
      </c>
      <c r="B5" s="39" t="s">
        <v>112</v>
      </c>
      <c r="C5" s="41">
        <v>45074</v>
      </c>
      <c r="D5" s="67" t="s">
        <v>116</v>
      </c>
      <c r="E5" s="68">
        <v>191</v>
      </c>
      <c r="F5" s="68">
        <v>195</v>
      </c>
      <c r="G5" s="68">
        <v>196</v>
      </c>
      <c r="H5" s="68">
        <v>195</v>
      </c>
      <c r="I5" s="68"/>
      <c r="J5" s="68"/>
      <c r="K5" s="69">
        <v>4</v>
      </c>
      <c r="L5" s="69">
        <v>777</v>
      </c>
      <c r="M5" s="70">
        <v>194.25</v>
      </c>
      <c r="N5" s="71">
        <v>6</v>
      </c>
      <c r="O5" s="72">
        <v>200.25</v>
      </c>
    </row>
    <row r="6" spans="1:17" x14ac:dyDescent="0.25">
      <c r="A6" s="12" t="s">
        <v>26</v>
      </c>
      <c r="B6" s="39" t="s">
        <v>112</v>
      </c>
      <c r="C6" s="14">
        <v>45088</v>
      </c>
      <c r="D6" s="15" t="s">
        <v>98</v>
      </c>
      <c r="E6" s="16">
        <v>189</v>
      </c>
      <c r="F6" s="16">
        <v>195</v>
      </c>
      <c r="G6" s="16">
        <v>193</v>
      </c>
      <c r="H6" s="16">
        <v>192</v>
      </c>
      <c r="I6" s="16"/>
      <c r="J6" s="16"/>
      <c r="K6" s="17">
        <v>4</v>
      </c>
      <c r="L6" s="17">
        <v>769</v>
      </c>
      <c r="M6" s="18">
        <v>192.25</v>
      </c>
      <c r="N6" s="19">
        <v>9</v>
      </c>
      <c r="O6" s="20">
        <v>201.25</v>
      </c>
    </row>
    <row r="7" spans="1:17" x14ac:dyDescent="0.25">
      <c r="A7" s="12" t="s">
        <v>26</v>
      </c>
      <c r="B7" s="39" t="s">
        <v>112</v>
      </c>
      <c r="C7" s="14">
        <v>45165</v>
      </c>
      <c r="D7" s="15" t="s">
        <v>116</v>
      </c>
      <c r="E7" s="16">
        <v>186</v>
      </c>
      <c r="F7" s="16">
        <v>185</v>
      </c>
      <c r="G7" s="16">
        <v>191</v>
      </c>
      <c r="H7" s="16">
        <v>193</v>
      </c>
      <c r="I7" s="16"/>
      <c r="J7" s="16"/>
      <c r="K7" s="17">
        <v>4</v>
      </c>
      <c r="L7" s="17">
        <v>755</v>
      </c>
      <c r="M7" s="18">
        <v>188.75</v>
      </c>
      <c r="N7" s="19">
        <v>2</v>
      </c>
      <c r="O7" s="20">
        <v>190.75</v>
      </c>
    </row>
    <row r="8" spans="1:17" x14ac:dyDescent="0.25">
      <c r="A8" s="12" t="s">
        <v>26</v>
      </c>
      <c r="B8" s="39" t="s">
        <v>112</v>
      </c>
      <c r="C8" s="14">
        <v>45207</v>
      </c>
      <c r="D8" s="15" t="s">
        <v>98</v>
      </c>
      <c r="E8" s="16">
        <v>183</v>
      </c>
      <c r="F8" s="16">
        <v>190</v>
      </c>
      <c r="G8" s="16">
        <v>186</v>
      </c>
      <c r="H8" s="16">
        <v>187</v>
      </c>
      <c r="I8" s="16"/>
      <c r="J8" s="16"/>
      <c r="K8" s="17">
        <v>4</v>
      </c>
      <c r="L8" s="17">
        <v>746</v>
      </c>
      <c r="M8" s="18">
        <v>186.5</v>
      </c>
      <c r="N8" s="19">
        <v>2</v>
      </c>
      <c r="O8" s="20">
        <v>188.5</v>
      </c>
    </row>
    <row r="9" spans="1:17" x14ac:dyDescent="0.25">
      <c r="A9" s="12" t="s">
        <v>26</v>
      </c>
      <c r="B9" s="39" t="s">
        <v>112</v>
      </c>
      <c r="C9" s="14">
        <v>45242</v>
      </c>
      <c r="D9" s="15" t="s">
        <v>98</v>
      </c>
      <c r="E9" s="16">
        <v>191</v>
      </c>
      <c r="F9" s="16">
        <v>189</v>
      </c>
      <c r="G9" s="16">
        <v>191</v>
      </c>
      <c r="H9" s="16">
        <v>194</v>
      </c>
      <c r="I9" s="16"/>
      <c r="J9" s="16"/>
      <c r="K9" s="17">
        <v>4</v>
      </c>
      <c r="L9" s="17">
        <v>765</v>
      </c>
      <c r="M9" s="18">
        <v>191.25</v>
      </c>
      <c r="N9" s="19">
        <v>6</v>
      </c>
      <c r="O9" s="20">
        <v>197.25</v>
      </c>
    </row>
    <row r="11" spans="1:17" x14ac:dyDescent="0.25">
      <c r="K11" s="8">
        <f>SUM(K2:K10)</f>
        <v>32</v>
      </c>
      <c r="L11" s="8">
        <f>SUM(L2:L10)</f>
        <v>6084</v>
      </c>
      <c r="M11" s="7">
        <f>SUM(L11/K11)</f>
        <v>190.125</v>
      </c>
      <c r="N11" s="8">
        <f>SUM(N2:N10)</f>
        <v>36</v>
      </c>
      <c r="O11" s="11">
        <f>SUM(M11+N11)</f>
        <v>226.125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 B4:B9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I2:I3">
    <cfRule type="top10" dxfId="50" priority="4" rank="1"/>
  </conditionalFormatting>
  <conditionalFormatting sqref="J2:J3">
    <cfRule type="top10" dxfId="49" priority="5" rank="1"/>
  </conditionalFormatting>
  <hyperlinks>
    <hyperlink ref="Q1" location="'National Rankings'!A1" display="Back to Ranking" xr:uid="{CCC34252-5023-40A6-802C-973C914196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F2576-E8BA-4948-BB5A-F2F3BF649B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EE40-E027-4DD9-BD52-8F859790401D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133</v>
      </c>
      <c r="C2" s="41">
        <v>45053</v>
      </c>
      <c r="D2" s="67" t="s">
        <v>122</v>
      </c>
      <c r="E2" s="74">
        <v>191</v>
      </c>
      <c r="F2" s="68">
        <v>183</v>
      </c>
      <c r="G2" s="68">
        <v>179.1</v>
      </c>
      <c r="H2" s="68">
        <v>185</v>
      </c>
      <c r="I2" s="68"/>
      <c r="J2" s="68"/>
      <c r="K2" s="69">
        <v>4</v>
      </c>
      <c r="L2" s="69">
        <v>738.1</v>
      </c>
      <c r="M2" s="70">
        <v>184.52500000000001</v>
      </c>
      <c r="N2" s="71">
        <v>6</v>
      </c>
      <c r="O2" s="72">
        <v>190.52500000000001</v>
      </c>
    </row>
    <row r="3" spans="1:17" x14ac:dyDescent="0.25">
      <c r="A3" s="40" t="s">
        <v>26</v>
      </c>
      <c r="B3" s="39" t="s">
        <v>133</v>
      </c>
      <c r="C3" s="41">
        <v>45081</v>
      </c>
      <c r="D3" s="67" t="s">
        <v>122</v>
      </c>
      <c r="E3" s="68">
        <v>180</v>
      </c>
      <c r="F3" s="68">
        <v>188</v>
      </c>
      <c r="G3" s="68">
        <v>187</v>
      </c>
      <c r="H3" s="68">
        <v>180.001</v>
      </c>
      <c r="I3" s="68"/>
      <c r="J3" s="68"/>
      <c r="K3" s="69">
        <v>4</v>
      </c>
      <c r="L3" s="69">
        <v>735.00099999999998</v>
      </c>
      <c r="M3" s="70">
        <v>183.75024999999999</v>
      </c>
      <c r="N3" s="71">
        <v>9</v>
      </c>
      <c r="O3" s="72">
        <v>192.75024999999999</v>
      </c>
    </row>
    <row r="4" spans="1:17" x14ac:dyDescent="0.25">
      <c r="A4" s="12" t="s">
        <v>26</v>
      </c>
      <c r="B4" s="13" t="s">
        <v>133</v>
      </c>
      <c r="C4" s="14">
        <v>45144</v>
      </c>
      <c r="D4" s="15" t="s">
        <v>122</v>
      </c>
      <c r="E4" s="16">
        <v>186</v>
      </c>
      <c r="F4" s="16">
        <v>192</v>
      </c>
      <c r="G4" s="16">
        <v>178</v>
      </c>
      <c r="H4" s="16">
        <v>183</v>
      </c>
      <c r="I4" s="16"/>
      <c r="J4" s="16"/>
      <c r="K4" s="17">
        <v>4</v>
      </c>
      <c r="L4" s="17">
        <v>739</v>
      </c>
      <c r="M4" s="18">
        <v>184.75</v>
      </c>
      <c r="N4" s="19">
        <v>4</v>
      </c>
      <c r="O4" s="20">
        <v>188.75</v>
      </c>
    </row>
    <row r="5" spans="1:17" x14ac:dyDescent="0.25">
      <c r="A5" s="12" t="s">
        <v>26</v>
      </c>
      <c r="B5" s="13" t="s">
        <v>133</v>
      </c>
      <c r="C5" s="14">
        <v>45179</v>
      </c>
      <c r="D5" s="15" t="s">
        <v>122</v>
      </c>
      <c r="E5" s="16">
        <v>170</v>
      </c>
      <c r="F5" s="16">
        <v>185</v>
      </c>
      <c r="G5" s="16">
        <v>185</v>
      </c>
      <c r="H5" s="16">
        <v>183</v>
      </c>
      <c r="I5" s="16"/>
      <c r="J5" s="16"/>
      <c r="K5" s="17">
        <v>4</v>
      </c>
      <c r="L5" s="17">
        <v>723</v>
      </c>
      <c r="M5" s="18">
        <v>180.75</v>
      </c>
      <c r="N5" s="19">
        <v>2</v>
      </c>
      <c r="O5" s="20">
        <v>182.75</v>
      </c>
    </row>
    <row r="7" spans="1:17" x14ac:dyDescent="0.25">
      <c r="K7" s="8">
        <f>SUM(K2:K6)</f>
        <v>16</v>
      </c>
      <c r="L7" s="8">
        <f>SUM(L2:L6)</f>
        <v>2935.1010000000001</v>
      </c>
      <c r="M7" s="7">
        <f>SUM(L7/K7)</f>
        <v>183.44381250000001</v>
      </c>
      <c r="N7" s="8">
        <f>SUM(N2:N6)</f>
        <v>21</v>
      </c>
      <c r="O7" s="11">
        <f>SUM(M7+N7)</f>
        <v>204.44381250000001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3">
    <cfRule type="top10" dxfId="48" priority="3" rank="1"/>
  </conditionalFormatting>
  <conditionalFormatting sqref="I3:J3">
    <cfRule type="cellIs" dxfId="47" priority="2" operator="greaterThanOrEqual">
      <formula>200</formula>
    </cfRule>
  </conditionalFormatting>
  <conditionalFormatting sqref="J3">
    <cfRule type="top10" dxfId="46" priority="7" rank="1"/>
  </conditionalFormatting>
  <hyperlinks>
    <hyperlink ref="Q1" location="'National Rankings'!A1" display="Back to Ranking" xr:uid="{41BCBED8-D6E2-41FC-99E3-ED559F1F65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D2D653-C282-4479-8C3A-2346ED49E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5861-DCBD-40EB-9524-0D9A899A553F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3" t="s">
        <v>75</v>
      </c>
      <c r="C2" s="44">
        <v>45004</v>
      </c>
      <c r="D2" s="43" t="s">
        <v>76</v>
      </c>
      <c r="E2" s="43">
        <v>192</v>
      </c>
      <c r="F2" s="43">
        <v>188</v>
      </c>
      <c r="G2" s="43"/>
      <c r="H2" s="43"/>
      <c r="I2" s="43"/>
      <c r="J2" s="43"/>
      <c r="K2" s="43">
        <v>2</v>
      </c>
      <c r="L2" s="43">
        <v>380</v>
      </c>
      <c r="M2" s="45">
        <v>190</v>
      </c>
      <c r="N2" s="43">
        <v>5</v>
      </c>
      <c r="O2" s="45">
        <v>195</v>
      </c>
    </row>
    <row r="3" spans="1:17" x14ac:dyDescent="0.25">
      <c r="A3" s="40" t="s">
        <v>26</v>
      </c>
      <c r="B3" s="39" t="s">
        <v>75</v>
      </c>
      <c r="C3" s="14">
        <v>45039</v>
      </c>
      <c r="D3" s="15" t="s">
        <v>76</v>
      </c>
      <c r="E3" s="16">
        <v>181</v>
      </c>
      <c r="F3" s="16">
        <v>173</v>
      </c>
      <c r="G3" s="16"/>
      <c r="H3" s="16"/>
      <c r="I3" s="16"/>
      <c r="J3" s="16"/>
      <c r="K3" s="17">
        <v>2</v>
      </c>
      <c r="L3" s="17">
        <v>354</v>
      </c>
      <c r="M3" s="18">
        <v>177</v>
      </c>
      <c r="N3" s="19">
        <v>5</v>
      </c>
      <c r="O3" s="20">
        <v>182</v>
      </c>
    </row>
    <row r="4" spans="1:17" x14ac:dyDescent="0.25">
      <c r="A4" s="40" t="s">
        <v>26</v>
      </c>
      <c r="B4" s="39" t="s">
        <v>75</v>
      </c>
      <c r="C4" s="41">
        <v>45102</v>
      </c>
      <c r="D4" s="67" t="s">
        <v>76</v>
      </c>
      <c r="E4" s="16">
        <v>186</v>
      </c>
      <c r="F4" s="16">
        <v>185</v>
      </c>
      <c r="G4" s="16"/>
      <c r="H4" s="16"/>
      <c r="I4" s="16"/>
      <c r="J4" s="16"/>
      <c r="K4" s="69">
        <v>2</v>
      </c>
      <c r="L4" s="69">
        <v>371</v>
      </c>
      <c r="M4" s="70">
        <v>185.5</v>
      </c>
      <c r="N4" s="71">
        <v>5</v>
      </c>
      <c r="O4" s="72">
        <v>190.5</v>
      </c>
    </row>
    <row r="5" spans="1:17" x14ac:dyDescent="0.25">
      <c r="A5" s="12" t="s">
        <v>26</v>
      </c>
      <c r="B5" s="13" t="s">
        <v>75</v>
      </c>
      <c r="C5" s="14">
        <v>45122</v>
      </c>
      <c r="D5" s="15" t="s">
        <v>76</v>
      </c>
      <c r="E5" s="16">
        <v>184</v>
      </c>
      <c r="F5" s="16">
        <v>180</v>
      </c>
      <c r="G5" s="16"/>
      <c r="H5" s="16"/>
      <c r="I5" s="16"/>
      <c r="J5" s="16"/>
      <c r="K5" s="17">
        <v>2</v>
      </c>
      <c r="L5" s="17">
        <v>364</v>
      </c>
      <c r="M5" s="18">
        <v>182</v>
      </c>
      <c r="N5" s="19">
        <v>5</v>
      </c>
      <c r="O5" s="20">
        <v>187</v>
      </c>
    </row>
    <row r="6" spans="1:17" x14ac:dyDescent="0.25">
      <c r="A6" s="12" t="s">
        <v>26</v>
      </c>
      <c r="B6" s="13" t="s">
        <v>75</v>
      </c>
      <c r="C6" s="14">
        <v>45220</v>
      </c>
      <c r="D6" s="15" t="s">
        <v>76</v>
      </c>
      <c r="E6" s="16">
        <v>186</v>
      </c>
      <c r="F6" s="16">
        <v>187</v>
      </c>
      <c r="G6" s="16">
        <v>183</v>
      </c>
      <c r="H6" s="16">
        <v>186</v>
      </c>
      <c r="I6" s="16"/>
      <c r="J6" s="16"/>
      <c r="K6" s="17">
        <v>4</v>
      </c>
      <c r="L6" s="17">
        <v>742</v>
      </c>
      <c r="M6" s="18">
        <v>185.5</v>
      </c>
      <c r="N6" s="19">
        <v>26</v>
      </c>
      <c r="O6" s="20">
        <v>211.5</v>
      </c>
    </row>
    <row r="8" spans="1:17" x14ac:dyDescent="0.25">
      <c r="K8" s="8">
        <f>SUM(K2:K7)</f>
        <v>12</v>
      </c>
      <c r="L8" s="8">
        <f>SUM(L2:L7)</f>
        <v>2211</v>
      </c>
      <c r="M8" s="7">
        <f>SUM(L8/K8)</f>
        <v>184.25</v>
      </c>
      <c r="N8" s="8">
        <f>SUM(N2:N7)</f>
        <v>46</v>
      </c>
      <c r="O8" s="11">
        <f>SUM(M8+N8)</f>
        <v>230.25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 B4:C4 E4:J4 E5:J5 B5:C5" name="Range1_2_4_1"/>
    <protectedRange algorithmName="SHA-512" hashValue="ON39YdpmFHfN9f47KpiRvqrKx0V9+erV1CNkpWzYhW/Qyc6aT8rEyCrvauWSYGZK2ia3o7vd3akF07acHAFpOA==" saltValue="yVW9XmDwTqEnmpSGai0KYg==" spinCount="100000" sqref="D2:D5" name="Range1_1_1_4_1"/>
  </protectedRanges>
  <hyperlinks>
    <hyperlink ref="Q1" location="'National Rankings'!A1" display="Back to Ranking" xr:uid="{D7B56049-DCB8-4D0C-9153-05FC9660D9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CAF1D0-4AAE-418B-815E-0DFD4931C7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D053-9E9A-49FE-AAA6-732374D47226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77</v>
      </c>
      <c r="C2" s="14">
        <v>44982</v>
      </c>
      <c r="D2" s="15" t="s">
        <v>29</v>
      </c>
      <c r="E2" s="16">
        <v>189</v>
      </c>
      <c r="F2" s="16">
        <v>184</v>
      </c>
      <c r="G2" s="16">
        <v>192</v>
      </c>
      <c r="H2" s="16">
        <v>190</v>
      </c>
      <c r="I2" s="16"/>
      <c r="J2" s="16"/>
      <c r="K2" s="17">
        <v>4</v>
      </c>
      <c r="L2" s="17">
        <v>755</v>
      </c>
      <c r="M2" s="18">
        <v>188.75</v>
      </c>
      <c r="N2" s="19">
        <v>3</v>
      </c>
      <c r="O2" s="20">
        <v>191.75</v>
      </c>
    </row>
    <row r="3" spans="1:17" x14ac:dyDescent="0.25">
      <c r="A3" s="12" t="s">
        <v>26</v>
      </c>
      <c r="B3" s="13" t="s">
        <v>77</v>
      </c>
      <c r="C3" s="14">
        <v>44996</v>
      </c>
      <c r="D3" s="15" t="s">
        <v>29</v>
      </c>
      <c r="E3" s="16">
        <v>185</v>
      </c>
      <c r="F3" s="16">
        <v>177</v>
      </c>
      <c r="G3" s="16">
        <v>180.001</v>
      </c>
      <c r="H3" s="16">
        <v>176</v>
      </c>
      <c r="I3" s="16"/>
      <c r="J3" s="16"/>
      <c r="K3" s="17">
        <v>4</v>
      </c>
      <c r="L3" s="17">
        <v>718.00099999999998</v>
      </c>
      <c r="M3" s="18">
        <v>179.50024999999999</v>
      </c>
      <c r="N3" s="19">
        <v>2</v>
      </c>
      <c r="O3" s="20">
        <v>181.50024999999999</v>
      </c>
    </row>
    <row r="4" spans="1:17" x14ac:dyDescent="0.25">
      <c r="A4" s="12" t="s">
        <v>26</v>
      </c>
      <c r="B4" s="13" t="s">
        <v>77</v>
      </c>
      <c r="C4" s="14">
        <v>45010</v>
      </c>
      <c r="D4" s="15" t="s">
        <v>29</v>
      </c>
      <c r="E4" s="16">
        <v>184</v>
      </c>
      <c r="F4" s="16">
        <v>186.001</v>
      </c>
      <c r="G4" s="16">
        <v>181</v>
      </c>
      <c r="H4" s="16">
        <v>190</v>
      </c>
      <c r="I4" s="16"/>
      <c r="J4" s="16"/>
      <c r="K4" s="17">
        <v>4</v>
      </c>
      <c r="L4" s="17">
        <v>741.00099999999998</v>
      </c>
      <c r="M4" s="18">
        <v>185.25024999999999</v>
      </c>
      <c r="N4" s="19">
        <v>9</v>
      </c>
      <c r="O4" s="20">
        <v>194.25024999999999</v>
      </c>
    </row>
    <row r="5" spans="1:17" x14ac:dyDescent="0.25">
      <c r="A5" s="12" t="s">
        <v>26</v>
      </c>
      <c r="B5" s="13" t="s">
        <v>77</v>
      </c>
      <c r="C5" s="14">
        <v>45024</v>
      </c>
      <c r="D5" s="15" t="s">
        <v>29</v>
      </c>
      <c r="E5" s="16">
        <v>190</v>
      </c>
      <c r="F5" s="16">
        <v>183</v>
      </c>
      <c r="G5" s="16">
        <v>192</v>
      </c>
      <c r="H5" s="16">
        <v>189</v>
      </c>
      <c r="I5" s="16"/>
      <c r="J5" s="16"/>
      <c r="K5" s="17">
        <v>4</v>
      </c>
      <c r="L5" s="17">
        <v>754</v>
      </c>
      <c r="M5" s="18">
        <v>188.5</v>
      </c>
      <c r="N5" s="19">
        <v>7</v>
      </c>
      <c r="O5" s="20">
        <v>195.5</v>
      </c>
    </row>
    <row r="6" spans="1:17" x14ac:dyDescent="0.25">
      <c r="A6" s="40" t="s">
        <v>26</v>
      </c>
      <c r="B6" s="39" t="s">
        <v>77</v>
      </c>
      <c r="C6" s="41">
        <v>45038</v>
      </c>
      <c r="D6" s="67" t="s">
        <v>29</v>
      </c>
      <c r="E6" s="68">
        <v>177</v>
      </c>
      <c r="F6" s="68">
        <v>175.001</v>
      </c>
      <c r="G6" s="68">
        <v>174</v>
      </c>
      <c r="H6" s="68">
        <v>175</v>
      </c>
      <c r="I6" s="68"/>
      <c r="J6" s="68"/>
      <c r="K6" s="69">
        <v>4</v>
      </c>
      <c r="L6" s="69">
        <v>701.00099999999998</v>
      </c>
      <c r="M6" s="70">
        <v>175.25024999999999</v>
      </c>
      <c r="N6" s="71">
        <v>11</v>
      </c>
      <c r="O6" s="72">
        <v>186.25024999999999</v>
      </c>
    </row>
    <row r="7" spans="1:17" x14ac:dyDescent="0.25">
      <c r="A7" s="40" t="s">
        <v>26</v>
      </c>
      <c r="B7" s="39" t="s">
        <v>77</v>
      </c>
      <c r="C7" s="41">
        <v>45087</v>
      </c>
      <c r="D7" s="67" t="s">
        <v>29</v>
      </c>
      <c r="E7" s="68">
        <v>193</v>
      </c>
      <c r="F7" s="68">
        <v>188</v>
      </c>
      <c r="G7" s="68">
        <v>189</v>
      </c>
      <c r="H7" s="68">
        <v>185.001</v>
      </c>
      <c r="I7" s="68"/>
      <c r="J7" s="68"/>
      <c r="K7" s="69">
        <v>4</v>
      </c>
      <c r="L7" s="69">
        <v>755.00099999999998</v>
      </c>
      <c r="M7" s="70">
        <v>188.75024999999999</v>
      </c>
      <c r="N7" s="71">
        <v>6</v>
      </c>
      <c r="O7" s="72">
        <v>194.75024999999999</v>
      </c>
    </row>
    <row r="8" spans="1:17" x14ac:dyDescent="0.25">
      <c r="A8" s="12" t="s">
        <v>26</v>
      </c>
      <c r="B8" s="39" t="s">
        <v>77</v>
      </c>
      <c r="C8" s="41">
        <v>45101</v>
      </c>
      <c r="D8" s="67" t="s">
        <v>29</v>
      </c>
      <c r="E8" s="68">
        <v>193</v>
      </c>
      <c r="F8" s="68">
        <v>190</v>
      </c>
      <c r="G8" s="68">
        <v>187</v>
      </c>
      <c r="H8" s="68">
        <v>186</v>
      </c>
      <c r="I8" s="68"/>
      <c r="J8" s="68"/>
      <c r="K8" s="69">
        <v>4</v>
      </c>
      <c r="L8" s="69">
        <v>756</v>
      </c>
      <c r="M8" s="70">
        <v>189</v>
      </c>
      <c r="N8" s="71">
        <v>11</v>
      </c>
      <c r="O8" s="72">
        <v>200</v>
      </c>
    </row>
    <row r="9" spans="1:17" x14ac:dyDescent="0.25">
      <c r="A9" s="12" t="s">
        <v>26</v>
      </c>
      <c r="B9" s="13" t="s">
        <v>77</v>
      </c>
      <c r="C9" s="14">
        <v>45115</v>
      </c>
      <c r="D9" s="15" t="s">
        <v>29</v>
      </c>
      <c r="E9" s="16">
        <v>190</v>
      </c>
      <c r="F9" s="16">
        <v>186.001</v>
      </c>
      <c r="G9" s="16">
        <v>179</v>
      </c>
      <c r="H9" s="16">
        <v>182</v>
      </c>
      <c r="I9" s="16"/>
      <c r="J9" s="16"/>
      <c r="K9" s="17">
        <v>4</v>
      </c>
      <c r="L9" s="17">
        <v>737.00099999999998</v>
      </c>
      <c r="M9" s="18">
        <v>184.25024999999999</v>
      </c>
      <c r="N9" s="19">
        <v>8</v>
      </c>
      <c r="O9" s="20">
        <v>192.25024999999999</v>
      </c>
    </row>
    <row r="10" spans="1:17" x14ac:dyDescent="0.25">
      <c r="A10" s="12" t="s">
        <v>26</v>
      </c>
      <c r="B10" s="13" t="s">
        <v>77</v>
      </c>
      <c r="C10" s="14">
        <v>45123</v>
      </c>
      <c r="D10" s="15" t="s">
        <v>29</v>
      </c>
      <c r="E10" s="16">
        <v>190</v>
      </c>
      <c r="F10" s="16">
        <v>192</v>
      </c>
      <c r="G10" s="16">
        <v>187</v>
      </c>
      <c r="H10" s="16">
        <v>189</v>
      </c>
      <c r="I10" s="16">
        <v>189</v>
      </c>
      <c r="J10" s="16">
        <v>186.001</v>
      </c>
      <c r="K10" s="17">
        <v>6</v>
      </c>
      <c r="L10" s="17">
        <v>1133.001</v>
      </c>
      <c r="M10" s="18">
        <v>188.83349999999999</v>
      </c>
      <c r="N10" s="19">
        <v>16</v>
      </c>
      <c r="O10" s="20">
        <v>204.83349999999999</v>
      </c>
    </row>
    <row r="11" spans="1:17" x14ac:dyDescent="0.25">
      <c r="A11" s="12" t="s">
        <v>26</v>
      </c>
      <c r="B11" s="13" t="s">
        <v>77</v>
      </c>
      <c r="C11" s="14">
        <v>45129</v>
      </c>
      <c r="D11" s="15" t="s">
        <v>29</v>
      </c>
      <c r="E11" s="16">
        <v>189</v>
      </c>
      <c r="F11" s="16">
        <v>189.001</v>
      </c>
      <c r="G11" s="16">
        <v>187</v>
      </c>
      <c r="H11" s="16">
        <v>191.001</v>
      </c>
      <c r="I11" s="16"/>
      <c r="J11" s="16"/>
      <c r="K11" s="17">
        <v>4</v>
      </c>
      <c r="L11" s="17">
        <v>756.00199999999995</v>
      </c>
      <c r="M11" s="18">
        <v>189.00049999999999</v>
      </c>
      <c r="N11" s="19">
        <v>5</v>
      </c>
      <c r="O11" s="20">
        <v>194.00049999999999</v>
      </c>
    </row>
    <row r="12" spans="1:17" x14ac:dyDescent="0.25">
      <c r="A12" s="12" t="s">
        <v>26</v>
      </c>
      <c r="B12" s="13" t="s">
        <v>77</v>
      </c>
      <c r="C12" s="14">
        <v>45178</v>
      </c>
      <c r="D12" s="15" t="s">
        <v>29</v>
      </c>
      <c r="E12" s="16">
        <v>193</v>
      </c>
      <c r="F12" s="16">
        <v>190</v>
      </c>
      <c r="G12" s="16">
        <v>182</v>
      </c>
      <c r="H12" s="16">
        <v>179</v>
      </c>
      <c r="I12" s="16"/>
      <c r="J12" s="16"/>
      <c r="K12" s="17">
        <v>4</v>
      </c>
      <c r="L12" s="17">
        <v>744</v>
      </c>
      <c r="M12" s="18">
        <v>186</v>
      </c>
      <c r="N12" s="19">
        <v>3</v>
      </c>
      <c r="O12" s="20">
        <v>189</v>
      </c>
    </row>
    <row r="13" spans="1:17" x14ac:dyDescent="0.25">
      <c r="A13" s="12" t="s">
        <v>26</v>
      </c>
      <c r="B13" s="13" t="s">
        <v>77</v>
      </c>
      <c r="C13" s="14">
        <v>45192</v>
      </c>
      <c r="D13" s="15" t="s">
        <v>29</v>
      </c>
      <c r="E13" s="16">
        <v>183.001</v>
      </c>
      <c r="F13" s="16">
        <v>185</v>
      </c>
      <c r="G13" s="16">
        <v>188.001</v>
      </c>
      <c r="H13" s="16">
        <v>190</v>
      </c>
      <c r="I13" s="16"/>
      <c r="J13" s="16"/>
      <c r="K13" s="17">
        <v>4</v>
      </c>
      <c r="L13" s="17">
        <v>746.00199999999995</v>
      </c>
      <c r="M13" s="18">
        <v>186.50049999999999</v>
      </c>
      <c r="N13" s="19">
        <v>2</v>
      </c>
      <c r="O13" s="20">
        <v>188.50049999999999</v>
      </c>
    </row>
    <row r="15" spans="1:17" x14ac:dyDescent="0.25">
      <c r="K15" s="8">
        <f>SUM(K2:K14)</f>
        <v>50</v>
      </c>
      <c r="L15" s="8">
        <f>SUM(L2:L14)</f>
        <v>9296.01</v>
      </c>
      <c r="M15" s="7">
        <f>SUM(L15/K15)</f>
        <v>185.92019999999999</v>
      </c>
      <c r="N15" s="8">
        <f>SUM(N2:N14)</f>
        <v>83</v>
      </c>
      <c r="O15" s="11">
        <f>SUM(M15+N15)</f>
        <v>268.92020000000002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4_1_1"/>
    <protectedRange algorithmName="SHA-512" hashValue="ON39YdpmFHfN9f47KpiRvqrKx0V9+erV1CNkpWzYhW/Qyc6aT8rEyCrvauWSYGZK2ia3o7vd3akF07acHAFpOA==" saltValue="yVW9XmDwTqEnmpSGai0KYg==" spinCount="100000" sqref="D2" name="Range1_1_1_4_1_1"/>
    <protectedRange algorithmName="SHA-512" hashValue="ON39YdpmFHfN9f47KpiRvqrKx0V9+erV1CNkpWzYhW/Qyc6aT8rEyCrvauWSYGZK2ia3o7vd3akF07acHAFpOA==" saltValue="yVW9XmDwTqEnmpSGai0KYg==" spinCount="100000" sqref="E3:J4 B3:C4" name="Range1_2_4_1_2"/>
    <protectedRange algorithmName="SHA-512" hashValue="ON39YdpmFHfN9f47KpiRvqrKx0V9+erV1CNkpWzYhW/Qyc6aT8rEyCrvauWSYGZK2ia3o7vd3akF07acHAFpOA==" saltValue="yVW9XmDwTqEnmpSGai0KYg==" spinCount="100000" sqref="D3:D4" name="Range1_1_1_4_1_2"/>
    <protectedRange algorithmName="SHA-512" hashValue="ON39YdpmFHfN9f47KpiRvqrKx0V9+erV1CNkpWzYhW/Qyc6aT8rEyCrvauWSYGZK2ia3o7vd3akF07acHAFpOA==" saltValue="yVW9XmDwTqEnmpSGai0KYg==" spinCount="100000" sqref="E5:J6 B5:C6" name="Range1_4_4"/>
    <protectedRange algorithmName="SHA-512" hashValue="ON39YdpmFHfN9f47KpiRvqrKx0V9+erV1CNkpWzYhW/Qyc6aT8rEyCrvauWSYGZK2ia3o7vd3akF07acHAFpOA==" saltValue="yVW9XmDwTqEnmpSGai0KYg==" spinCount="100000" sqref="D5:D6" name="Range1_1_2_5"/>
    <protectedRange algorithmName="SHA-512" hashValue="ON39YdpmFHfN9f47KpiRvqrKx0V9+erV1CNkpWzYhW/Qyc6aT8rEyCrvauWSYGZK2ia3o7vd3akF07acHAFpOA==" saltValue="yVW9XmDwTqEnmpSGai0KYg==" spinCount="100000" sqref="C9" name="Range1_50"/>
    <protectedRange algorithmName="SHA-512" hashValue="ON39YdpmFHfN9f47KpiRvqrKx0V9+erV1CNkpWzYhW/Qyc6aT8rEyCrvauWSYGZK2ia3o7vd3akF07acHAFpOA==" saltValue="yVW9XmDwTqEnmpSGai0KYg==" spinCount="100000" sqref="D9" name="Range1_1_19"/>
    <protectedRange algorithmName="SHA-512" hashValue="ON39YdpmFHfN9f47KpiRvqrKx0V9+erV1CNkpWzYhW/Qyc6aT8rEyCrvauWSYGZK2ia3o7vd3akF07acHAFpOA==" saltValue="yVW9XmDwTqEnmpSGai0KYg==" spinCount="100000" sqref="B9" name="Range1_5_2"/>
    <protectedRange algorithmName="SHA-512" hashValue="ON39YdpmFHfN9f47KpiRvqrKx0V9+erV1CNkpWzYhW/Qyc6aT8rEyCrvauWSYGZK2ia3o7vd3akF07acHAFpOA==" saltValue="yVW9XmDwTqEnmpSGai0KYg==" spinCount="100000" sqref="E9:J9" name="Range1_6_2"/>
  </protectedRanges>
  <hyperlinks>
    <hyperlink ref="Q1" location="'National Rankings'!A1" display="Back to Ranking" xr:uid="{0B0BA599-66E7-47E6-8768-D908F64F21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ACCAD6-737E-49F5-B78F-6EE83355F1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C01E-2959-4CCE-840D-FB638ACE9E3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78</v>
      </c>
      <c r="C2" s="14">
        <v>44996</v>
      </c>
      <c r="D2" s="15" t="s">
        <v>47</v>
      </c>
      <c r="E2" s="16">
        <v>172</v>
      </c>
      <c r="F2" s="16">
        <v>177</v>
      </c>
      <c r="G2" s="16">
        <v>181</v>
      </c>
      <c r="H2" s="16">
        <v>173</v>
      </c>
      <c r="I2" s="16"/>
      <c r="J2" s="16"/>
      <c r="K2" s="17">
        <f>COUNT(E2:J2)</f>
        <v>4</v>
      </c>
      <c r="L2" s="17">
        <f>SUM(E2:J2)</f>
        <v>703</v>
      </c>
      <c r="M2" s="18">
        <f>IFERROR(L2/K2,0)</f>
        <v>175.75</v>
      </c>
      <c r="N2" s="19">
        <v>2</v>
      </c>
      <c r="O2" s="20">
        <f>SUM(M2+N2)</f>
        <v>177.75</v>
      </c>
    </row>
    <row r="4" spans="1:17" x14ac:dyDescent="0.25">
      <c r="K4" s="8">
        <f>SUM(K2:K3)</f>
        <v>4</v>
      </c>
      <c r="L4" s="8">
        <f>SUM(L2:L3)</f>
        <v>703</v>
      </c>
      <c r="M4" s="7">
        <f>SUM(L4/K4)</f>
        <v>175.75</v>
      </c>
      <c r="N4" s="8">
        <f>SUM(N2:N3)</f>
        <v>2</v>
      </c>
      <c r="O4" s="11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4"/>
    <protectedRange algorithmName="SHA-512" hashValue="ON39YdpmFHfN9f47KpiRvqrKx0V9+erV1CNkpWzYhW/Qyc6aT8rEyCrvauWSYGZK2ia3o7vd3akF07acHAFpOA==" saltValue="yVW9XmDwTqEnmpSGai0KYg==" spinCount="100000" sqref="D2" name="Range1_1_2_5"/>
  </protectedRanges>
  <conditionalFormatting sqref="I2">
    <cfRule type="top10" dxfId="45" priority="2" rank="1"/>
  </conditionalFormatting>
  <conditionalFormatting sqref="J2">
    <cfRule type="top10" dxfId="44" priority="1" rank="1"/>
  </conditionalFormatting>
  <hyperlinks>
    <hyperlink ref="Q1" location="'National Rankings'!A1" display="Back to Ranking" xr:uid="{E4248F15-738D-47F4-B510-8B6C89DBC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A6C410-6A07-49D3-9D5E-46E3412CF9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839D-66D5-4423-AD72-2E4E8E4F054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154</v>
      </c>
      <c r="C2" s="41">
        <v>45080</v>
      </c>
      <c r="D2" s="67" t="s">
        <v>138</v>
      </c>
      <c r="E2" s="38">
        <v>195</v>
      </c>
      <c r="F2" s="38">
        <v>189</v>
      </c>
      <c r="G2" s="38">
        <v>189</v>
      </c>
      <c r="H2" s="38">
        <v>187</v>
      </c>
      <c r="I2" s="68"/>
      <c r="J2" s="68"/>
      <c r="K2" s="69">
        <v>4</v>
      </c>
      <c r="L2" s="69">
        <v>760</v>
      </c>
      <c r="M2" s="70">
        <v>190</v>
      </c>
      <c r="N2" s="71">
        <v>8</v>
      </c>
      <c r="O2" s="72">
        <v>198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8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1_1"/>
    <protectedRange algorithmName="SHA-512" hashValue="ON39YdpmFHfN9f47KpiRvqrKx0V9+erV1CNkpWzYhW/Qyc6aT8rEyCrvauWSYGZK2ia3o7vd3akF07acHAFpOA==" saltValue="yVW9XmDwTqEnmpSGai0KYg==" spinCount="100000" sqref="C2" name="Range1_28_1"/>
    <protectedRange algorithmName="SHA-512" hashValue="ON39YdpmFHfN9f47KpiRvqrKx0V9+erV1CNkpWzYhW/Qyc6aT8rEyCrvauWSYGZK2ia3o7vd3akF07acHAFpOA==" saltValue="yVW9XmDwTqEnmpSGai0KYg==" spinCount="100000" sqref="B2" name="Range1_35"/>
    <protectedRange algorithmName="SHA-512" hashValue="ON39YdpmFHfN9f47KpiRvqrKx0V9+erV1CNkpWzYhW/Qyc6aT8rEyCrvauWSYGZK2ia3o7vd3akF07acHAFpOA==" saltValue="yVW9XmDwTqEnmpSGai0KYg==" spinCount="100000" sqref="E2:J2" name="Range1_41"/>
  </protectedRanges>
  <conditionalFormatting sqref="I2">
    <cfRule type="top10" dxfId="43" priority="2" rank="1"/>
  </conditionalFormatting>
  <conditionalFormatting sqref="J2">
    <cfRule type="top10" dxfId="42" priority="1" rank="1"/>
  </conditionalFormatting>
  <hyperlinks>
    <hyperlink ref="Q1" location="'National Rankings'!A1" display="Back to Ranking" xr:uid="{F47499CE-AD8D-4B3D-8F3D-86C668282A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585AB8-FCCA-450A-A804-25A600EFAD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823C6-5029-48D7-89AD-1F8F3A6ECF2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258</v>
      </c>
      <c r="C2" s="14">
        <v>45213</v>
      </c>
      <c r="D2" s="15" t="s">
        <v>29</v>
      </c>
      <c r="E2" s="16">
        <v>170</v>
      </c>
      <c r="F2" s="16">
        <v>174</v>
      </c>
      <c r="G2" s="16">
        <v>180</v>
      </c>
      <c r="H2" s="16">
        <v>180</v>
      </c>
      <c r="I2" s="16"/>
      <c r="J2" s="16"/>
      <c r="K2" s="17">
        <v>4</v>
      </c>
      <c r="L2" s="17">
        <v>704</v>
      </c>
      <c r="M2" s="18">
        <v>176</v>
      </c>
      <c r="N2" s="19">
        <v>2</v>
      </c>
      <c r="O2" s="20">
        <v>178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2</v>
      </c>
      <c r="O4" s="11">
        <f>SUM(M4+N4)</f>
        <v>178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41" priority="1" rank="1"/>
  </conditionalFormatting>
  <conditionalFormatting sqref="J2">
    <cfRule type="top10" dxfId="40" priority="2" rank="1"/>
  </conditionalFormatting>
  <hyperlinks>
    <hyperlink ref="Q1" location="'National Rankings'!A1" display="Back to Ranking" xr:uid="{0C858035-587D-4593-9201-0378A7E182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AD9501-7BFB-417C-95E2-5A94779858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D84CE-9370-46C1-B29F-0BEDA632D30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178</v>
      </c>
      <c r="C2" s="14">
        <v>45097</v>
      </c>
      <c r="D2" s="15" t="s">
        <v>161</v>
      </c>
      <c r="E2" s="16">
        <v>193</v>
      </c>
      <c r="F2" s="16">
        <v>189</v>
      </c>
      <c r="G2" s="16">
        <v>194.001</v>
      </c>
      <c r="H2" s="16"/>
      <c r="I2" s="16"/>
      <c r="J2" s="16"/>
      <c r="K2" s="17">
        <v>3</v>
      </c>
      <c r="L2" s="17">
        <v>576.00099999999998</v>
      </c>
      <c r="M2" s="18">
        <v>192.00033333333332</v>
      </c>
      <c r="N2" s="19">
        <v>7</v>
      </c>
      <c r="O2" s="20">
        <v>199.00033333333332</v>
      </c>
    </row>
    <row r="4" spans="1:17" x14ac:dyDescent="0.25">
      <c r="K4" s="8">
        <f>SUM(K2:K3)</f>
        <v>3</v>
      </c>
      <c r="L4" s="8">
        <f>SUM(L2:L3)</f>
        <v>576.00099999999998</v>
      </c>
      <c r="M4" s="7">
        <f>SUM(L4/K4)</f>
        <v>192.00033333333332</v>
      </c>
      <c r="N4" s="8">
        <f>SUM(N2:N3)</f>
        <v>7</v>
      </c>
      <c r="O4" s="11">
        <f>SUM(M4+N4)</f>
        <v>199.00033333333332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5D9ADE4-B9B5-48E6-93DF-3824E0616E7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46A776-4E79-4E1E-99B9-4586F5D2B9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F494-8CC8-4AC1-AF1A-8417CE86D544}">
  <dimension ref="A1:Q3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79</v>
      </c>
      <c r="C2" s="14">
        <v>44975</v>
      </c>
      <c r="D2" s="15" t="s">
        <v>21</v>
      </c>
      <c r="E2" s="16">
        <v>181</v>
      </c>
      <c r="F2" s="16">
        <v>170</v>
      </c>
      <c r="G2" s="16">
        <v>176</v>
      </c>
      <c r="H2" s="16">
        <v>171</v>
      </c>
      <c r="I2" s="16"/>
      <c r="J2" s="16"/>
      <c r="K2" s="17">
        <v>4</v>
      </c>
      <c r="L2" s="17">
        <v>698</v>
      </c>
      <c r="M2" s="18">
        <v>174.5</v>
      </c>
      <c r="N2" s="19">
        <v>2</v>
      </c>
      <c r="O2" s="20">
        <v>176.5</v>
      </c>
    </row>
    <row r="3" spans="1:17" x14ac:dyDescent="0.25">
      <c r="A3" s="12" t="s">
        <v>26</v>
      </c>
      <c r="B3" s="13" t="s">
        <v>79</v>
      </c>
      <c r="C3" s="14">
        <v>44976</v>
      </c>
      <c r="D3" s="15" t="s">
        <v>22</v>
      </c>
      <c r="E3" s="16">
        <v>185</v>
      </c>
      <c r="F3" s="16">
        <v>191</v>
      </c>
      <c r="G3" s="16">
        <v>187</v>
      </c>
      <c r="H3" s="16">
        <v>190</v>
      </c>
      <c r="I3" s="16"/>
      <c r="J3" s="16"/>
      <c r="K3" s="17">
        <v>4</v>
      </c>
      <c r="L3" s="17">
        <v>753</v>
      </c>
      <c r="M3" s="18">
        <v>188.25</v>
      </c>
      <c r="N3" s="19">
        <v>4</v>
      </c>
      <c r="O3" s="20">
        <v>192.25</v>
      </c>
    </row>
    <row r="4" spans="1:17" x14ac:dyDescent="0.25">
      <c r="A4" s="12" t="s">
        <v>26</v>
      </c>
      <c r="B4" s="13" t="s">
        <v>79</v>
      </c>
      <c r="C4" s="14">
        <v>44989</v>
      </c>
      <c r="D4" s="15" t="s">
        <v>32</v>
      </c>
      <c r="E4" s="16">
        <v>191</v>
      </c>
      <c r="F4" s="16">
        <v>185</v>
      </c>
      <c r="G4" s="16">
        <v>187</v>
      </c>
      <c r="H4" s="16">
        <v>183</v>
      </c>
      <c r="I4" s="16"/>
      <c r="J4" s="16"/>
      <c r="K4" s="17">
        <v>4</v>
      </c>
      <c r="L4" s="17">
        <v>746</v>
      </c>
      <c r="M4" s="18">
        <v>186.5</v>
      </c>
      <c r="N4" s="19">
        <v>4</v>
      </c>
      <c r="O4" s="20">
        <v>190.5</v>
      </c>
    </row>
    <row r="5" spans="1:17" x14ac:dyDescent="0.25">
      <c r="A5" s="12" t="s">
        <v>26</v>
      </c>
      <c r="B5" s="13" t="s">
        <v>79</v>
      </c>
      <c r="C5" s="14">
        <v>45003</v>
      </c>
      <c r="D5" s="15" t="s">
        <v>21</v>
      </c>
      <c r="E5" s="16">
        <v>184</v>
      </c>
      <c r="F5" s="16">
        <v>186</v>
      </c>
      <c r="G5" s="16">
        <v>187</v>
      </c>
      <c r="H5" s="16">
        <v>193</v>
      </c>
      <c r="I5" s="16"/>
      <c r="J5" s="16"/>
      <c r="K5" s="17">
        <v>4</v>
      </c>
      <c r="L5" s="17">
        <v>750</v>
      </c>
      <c r="M5" s="18">
        <v>187.5</v>
      </c>
      <c r="N5" s="19">
        <v>13</v>
      </c>
      <c r="O5" s="20">
        <v>200.5</v>
      </c>
    </row>
    <row r="6" spans="1:17" x14ac:dyDescent="0.25">
      <c r="A6" s="12" t="s">
        <v>26</v>
      </c>
      <c r="B6" s="13" t="s">
        <v>79</v>
      </c>
      <c r="C6" s="14">
        <v>45004</v>
      </c>
      <c r="D6" s="15" t="s">
        <v>22</v>
      </c>
      <c r="E6" s="16">
        <v>180</v>
      </c>
      <c r="F6" s="16">
        <v>186</v>
      </c>
      <c r="G6" s="16">
        <v>187</v>
      </c>
      <c r="H6" s="16">
        <v>184</v>
      </c>
      <c r="I6" s="16"/>
      <c r="J6" s="16"/>
      <c r="K6" s="17">
        <v>4</v>
      </c>
      <c r="L6" s="17">
        <v>737</v>
      </c>
      <c r="M6" s="18">
        <v>184.25</v>
      </c>
      <c r="N6" s="19">
        <v>5</v>
      </c>
      <c r="O6" s="20">
        <v>189.25</v>
      </c>
    </row>
    <row r="7" spans="1:17" x14ac:dyDescent="0.25">
      <c r="A7" s="12" t="s">
        <v>26</v>
      </c>
      <c r="B7" s="13" t="s">
        <v>79</v>
      </c>
      <c r="C7" s="14">
        <v>45031</v>
      </c>
      <c r="D7" s="15" t="s">
        <v>21</v>
      </c>
      <c r="E7" s="16">
        <v>186</v>
      </c>
      <c r="F7" s="16">
        <v>183</v>
      </c>
      <c r="G7" s="16">
        <v>180</v>
      </c>
      <c r="H7" s="16">
        <v>189</v>
      </c>
      <c r="I7" s="16"/>
      <c r="J7" s="16"/>
      <c r="K7" s="17">
        <v>4</v>
      </c>
      <c r="L7" s="17">
        <v>738</v>
      </c>
      <c r="M7" s="18">
        <v>184.5</v>
      </c>
      <c r="N7" s="19">
        <v>7</v>
      </c>
      <c r="O7" s="20">
        <v>191.5</v>
      </c>
    </row>
    <row r="8" spans="1:17" x14ac:dyDescent="0.25">
      <c r="A8" s="12" t="s">
        <v>26</v>
      </c>
      <c r="B8" s="13" t="s">
        <v>79</v>
      </c>
      <c r="C8" s="14">
        <v>45032</v>
      </c>
      <c r="D8" s="15" t="s">
        <v>22</v>
      </c>
      <c r="E8" s="16">
        <v>176</v>
      </c>
      <c r="F8" s="16">
        <v>182</v>
      </c>
      <c r="G8" s="16">
        <v>178</v>
      </c>
      <c r="H8" s="16">
        <v>186</v>
      </c>
      <c r="I8" s="16"/>
      <c r="J8" s="16"/>
      <c r="K8" s="17">
        <v>4</v>
      </c>
      <c r="L8" s="17">
        <v>722</v>
      </c>
      <c r="M8" s="18">
        <v>180.5</v>
      </c>
      <c r="N8" s="19">
        <v>3</v>
      </c>
      <c r="O8" s="20">
        <v>183.5</v>
      </c>
    </row>
    <row r="9" spans="1:17" x14ac:dyDescent="0.25">
      <c r="A9" s="12" t="s">
        <v>26</v>
      </c>
      <c r="B9" s="39" t="s">
        <v>79</v>
      </c>
      <c r="C9" s="41">
        <v>45066</v>
      </c>
      <c r="D9" s="67" t="s">
        <v>21</v>
      </c>
      <c r="E9" s="16">
        <v>187</v>
      </c>
      <c r="F9" s="16">
        <v>185</v>
      </c>
      <c r="G9" s="16">
        <v>193</v>
      </c>
      <c r="H9" s="16">
        <v>191</v>
      </c>
      <c r="I9" s="16"/>
      <c r="J9" s="16"/>
      <c r="K9" s="69">
        <v>4</v>
      </c>
      <c r="L9" s="69">
        <v>756</v>
      </c>
      <c r="M9" s="70">
        <v>189</v>
      </c>
      <c r="N9" s="71">
        <v>8</v>
      </c>
      <c r="O9" s="72">
        <v>197</v>
      </c>
    </row>
    <row r="10" spans="1:17" x14ac:dyDescent="0.25">
      <c r="A10" s="40" t="s">
        <v>26</v>
      </c>
      <c r="B10" s="39" t="s">
        <v>79</v>
      </c>
      <c r="C10" s="41">
        <v>45067</v>
      </c>
      <c r="D10" s="67" t="s">
        <v>22</v>
      </c>
      <c r="E10" s="16">
        <v>185</v>
      </c>
      <c r="F10" s="16">
        <v>185</v>
      </c>
      <c r="G10" s="16">
        <v>183.001</v>
      </c>
      <c r="H10" s="16">
        <v>183</v>
      </c>
      <c r="I10" s="16"/>
      <c r="J10" s="16"/>
      <c r="K10" s="69">
        <v>4</v>
      </c>
      <c r="L10" s="69">
        <v>736.00099999999998</v>
      </c>
      <c r="M10" s="70">
        <v>184.00024999999999</v>
      </c>
      <c r="N10" s="71">
        <v>11</v>
      </c>
      <c r="O10" s="72">
        <v>195.00024999999999</v>
      </c>
    </row>
    <row r="11" spans="1:17" x14ac:dyDescent="0.25">
      <c r="A11" s="40" t="s">
        <v>26</v>
      </c>
      <c r="B11" s="39" t="s">
        <v>79</v>
      </c>
      <c r="C11" s="41">
        <v>45080</v>
      </c>
      <c r="D11" s="67" t="s">
        <v>32</v>
      </c>
      <c r="E11" s="16">
        <v>186</v>
      </c>
      <c r="F11" s="16">
        <v>191</v>
      </c>
      <c r="G11" s="16">
        <v>189</v>
      </c>
      <c r="H11" s="16">
        <v>177</v>
      </c>
      <c r="I11" s="16">
        <v>177</v>
      </c>
      <c r="J11" s="16">
        <v>183</v>
      </c>
      <c r="K11" s="69">
        <v>6</v>
      </c>
      <c r="L11" s="69">
        <v>1103</v>
      </c>
      <c r="M11" s="70">
        <v>183.83333333333334</v>
      </c>
      <c r="N11" s="71">
        <v>12</v>
      </c>
      <c r="O11" s="72">
        <v>195.83333333333334</v>
      </c>
    </row>
    <row r="12" spans="1:17" x14ac:dyDescent="0.25">
      <c r="A12" s="12" t="s">
        <v>26</v>
      </c>
      <c r="B12" s="39" t="s">
        <v>79</v>
      </c>
      <c r="C12" s="41">
        <v>45094</v>
      </c>
      <c r="D12" s="67" t="s">
        <v>21</v>
      </c>
      <c r="E12" s="16">
        <v>183</v>
      </c>
      <c r="F12" s="16">
        <v>183</v>
      </c>
      <c r="G12" s="16">
        <v>192</v>
      </c>
      <c r="H12" s="16">
        <v>171</v>
      </c>
      <c r="I12" s="16">
        <v>184</v>
      </c>
      <c r="J12" s="16">
        <v>188</v>
      </c>
      <c r="K12" s="69">
        <v>6</v>
      </c>
      <c r="L12" s="69">
        <v>1101</v>
      </c>
      <c r="M12" s="70">
        <v>183.5</v>
      </c>
      <c r="N12" s="71">
        <v>4</v>
      </c>
      <c r="O12" s="72">
        <v>187.5</v>
      </c>
    </row>
    <row r="13" spans="1:17" x14ac:dyDescent="0.25">
      <c r="A13" s="12" t="s">
        <v>26</v>
      </c>
      <c r="B13" s="39" t="s">
        <v>79</v>
      </c>
      <c r="C13" s="41">
        <v>45095</v>
      </c>
      <c r="D13" s="67" t="s">
        <v>22</v>
      </c>
      <c r="E13" s="16">
        <v>184</v>
      </c>
      <c r="F13" s="16">
        <v>193</v>
      </c>
      <c r="G13" s="16">
        <v>195</v>
      </c>
      <c r="H13" s="16">
        <v>187</v>
      </c>
      <c r="I13" s="16"/>
      <c r="J13" s="16"/>
      <c r="K13" s="69">
        <v>4</v>
      </c>
      <c r="L13" s="69">
        <v>759</v>
      </c>
      <c r="M13" s="70">
        <v>189.75</v>
      </c>
      <c r="N13" s="71">
        <v>8</v>
      </c>
      <c r="O13" s="72">
        <v>197.75</v>
      </c>
    </row>
    <row r="14" spans="1:17" x14ac:dyDescent="0.25">
      <c r="A14" s="40" t="s">
        <v>26</v>
      </c>
      <c r="B14" s="39" t="s">
        <v>79</v>
      </c>
      <c r="C14" s="41">
        <v>45108</v>
      </c>
      <c r="D14" s="67" t="s">
        <v>32</v>
      </c>
      <c r="E14" s="16">
        <v>197</v>
      </c>
      <c r="F14" s="89">
        <v>200</v>
      </c>
      <c r="G14" s="16">
        <v>195</v>
      </c>
      <c r="H14" s="16">
        <v>194</v>
      </c>
      <c r="I14" s="16"/>
      <c r="J14" s="16"/>
      <c r="K14" s="69">
        <v>4</v>
      </c>
      <c r="L14" s="69">
        <v>786</v>
      </c>
      <c r="M14" s="70">
        <v>196.5</v>
      </c>
      <c r="N14" s="71">
        <v>13</v>
      </c>
      <c r="O14" s="72">
        <v>209.5</v>
      </c>
    </row>
    <row r="15" spans="1:17" x14ac:dyDescent="0.25">
      <c r="A15" s="12" t="s">
        <v>26</v>
      </c>
      <c r="B15" s="13" t="s">
        <v>79</v>
      </c>
      <c r="C15" s="14">
        <v>45122</v>
      </c>
      <c r="D15" s="15" t="s">
        <v>21</v>
      </c>
      <c r="E15" s="16">
        <v>194</v>
      </c>
      <c r="F15" s="16">
        <v>184</v>
      </c>
      <c r="G15" s="16">
        <v>192</v>
      </c>
      <c r="H15" s="16">
        <v>186</v>
      </c>
      <c r="I15" s="16">
        <v>184</v>
      </c>
      <c r="J15" s="16">
        <v>192</v>
      </c>
      <c r="K15" s="17">
        <v>6</v>
      </c>
      <c r="L15" s="17">
        <v>1132</v>
      </c>
      <c r="M15" s="18">
        <v>188.66666666666666</v>
      </c>
      <c r="N15" s="19">
        <v>6</v>
      </c>
      <c r="O15" s="20">
        <v>194.66666666666666</v>
      </c>
    </row>
    <row r="16" spans="1:17" x14ac:dyDescent="0.25">
      <c r="A16" s="12" t="s">
        <v>26</v>
      </c>
      <c r="B16" s="13" t="s">
        <v>79</v>
      </c>
      <c r="C16" s="14">
        <v>45123</v>
      </c>
      <c r="D16" s="15" t="s">
        <v>22</v>
      </c>
      <c r="E16" s="16">
        <v>186</v>
      </c>
      <c r="F16" s="16">
        <v>193</v>
      </c>
      <c r="G16" s="16">
        <v>189</v>
      </c>
      <c r="H16" s="16">
        <v>191</v>
      </c>
      <c r="I16" s="16"/>
      <c r="J16" s="16"/>
      <c r="K16" s="17">
        <v>4</v>
      </c>
      <c r="L16" s="17">
        <v>759</v>
      </c>
      <c r="M16" s="18">
        <v>189.75</v>
      </c>
      <c r="N16" s="19">
        <v>11</v>
      </c>
      <c r="O16" s="20">
        <v>200.75</v>
      </c>
    </row>
    <row r="17" spans="1:15" x14ac:dyDescent="0.25">
      <c r="A17" s="12" t="s">
        <v>26</v>
      </c>
      <c r="B17" s="13" t="s">
        <v>79</v>
      </c>
      <c r="C17" s="14">
        <v>45143</v>
      </c>
      <c r="D17" s="15" t="s">
        <v>32</v>
      </c>
      <c r="E17" s="16">
        <v>191</v>
      </c>
      <c r="F17" s="16">
        <v>194</v>
      </c>
      <c r="G17" s="16">
        <v>196</v>
      </c>
      <c r="H17" s="16">
        <v>189</v>
      </c>
      <c r="I17" s="16">
        <v>191.001</v>
      </c>
      <c r="J17" s="16">
        <v>194</v>
      </c>
      <c r="K17" s="17">
        <v>6</v>
      </c>
      <c r="L17" s="17">
        <v>1155.001</v>
      </c>
      <c r="M17" s="18">
        <v>192.50016666666667</v>
      </c>
      <c r="N17" s="19">
        <v>26</v>
      </c>
      <c r="O17" s="20">
        <v>218.50016666666667</v>
      </c>
    </row>
    <row r="18" spans="1:15" x14ac:dyDescent="0.25">
      <c r="A18" s="12" t="s">
        <v>26</v>
      </c>
      <c r="B18" s="13" t="s">
        <v>79</v>
      </c>
      <c r="C18" s="14">
        <v>45157</v>
      </c>
      <c r="D18" s="15" t="s">
        <v>21</v>
      </c>
      <c r="E18" s="16">
        <v>186</v>
      </c>
      <c r="F18" s="16">
        <v>186</v>
      </c>
      <c r="G18" s="16">
        <v>189</v>
      </c>
      <c r="H18" s="16">
        <v>192</v>
      </c>
      <c r="I18" s="16"/>
      <c r="J18" s="16"/>
      <c r="K18" s="17">
        <v>4</v>
      </c>
      <c r="L18" s="17">
        <v>753</v>
      </c>
      <c r="M18" s="18">
        <v>188.25</v>
      </c>
      <c r="N18" s="19">
        <v>6</v>
      </c>
      <c r="O18" s="20">
        <v>194.25</v>
      </c>
    </row>
    <row r="19" spans="1:15" x14ac:dyDescent="0.25">
      <c r="A19" s="12" t="s">
        <v>26</v>
      </c>
      <c r="B19" s="13" t="s">
        <v>79</v>
      </c>
      <c r="C19" s="14">
        <v>45158</v>
      </c>
      <c r="D19" s="15" t="s">
        <v>22</v>
      </c>
      <c r="E19" s="16">
        <v>191</v>
      </c>
      <c r="F19" s="16">
        <v>195</v>
      </c>
      <c r="G19" s="16">
        <v>194</v>
      </c>
      <c r="H19" s="16">
        <v>177</v>
      </c>
      <c r="I19" s="16">
        <v>183</v>
      </c>
      <c r="J19" s="16">
        <v>187</v>
      </c>
      <c r="K19" s="17">
        <v>6</v>
      </c>
      <c r="L19" s="17">
        <v>1127</v>
      </c>
      <c r="M19" s="18">
        <v>187.83333333333334</v>
      </c>
      <c r="N19" s="19">
        <v>4</v>
      </c>
      <c r="O19" s="20">
        <v>191.83333333333334</v>
      </c>
    </row>
    <row r="20" spans="1:15" x14ac:dyDescent="0.25">
      <c r="A20" s="12" t="s">
        <v>26</v>
      </c>
      <c r="B20" s="13" t="s">
        <v>79</v>
      </c>
      <c r="C20" s="14">
        <v>45171</v>
      </c>
      <c r="D20" s="15" t="s">
        <v>232</v>
      </c>
      <c r="E20" s="16">
        <v>195</v>
      </c>
      <c r="F20" s="16">
        <v>194</v>
      </c>
      <c r="G20" s="16">
        <v>195</v>
      </c>
      <c r="H20" s="16">
        <v>182</v>
      </c>
      <c r="I20" s="16">
        <v>189</v>
      </c>
      <c r="J20" s="16">
        <v>192</v>
      </c>
      <c r="K20" s="17">
        <v>6</v>
      </c>
      <c r="L20" s="17">
        <v>1147</v>
      </c>
      <c r="M20" s="18">
        <v>191.16666666666666</v>
      </c>
      <c r="N20" s="19">
        <v>4</v>
      </c>
      <c r="O20" s="20">
        <v>195.16666666666666</v>
      </c>
    </row>
    <row r="21" spans="1:15" x14ac:dyDescent="0.25">
      <c r="A21" s="12" t="s">
        <v>26</v>
      </c>
      <c r="B21" s="13" t="s">
        <v>79</v>
      </c>
      <c r="C21" s="14">
        <v>45179</v>
      </c>
      <c r="D21" s="15" t="s">
        <v>32</v>
      </c>
      <c r="E21" s="16">
        <v>190</v>
      </c>
      <c r="F21" s="16">
        <v>193</v>
      </c>
      <c r="G21" s="16">
        <v>191</v>
      </c>
      <c r="H21" s="16">
        <v>187</v>
      </c>
      <c r="I21" s="16"/>
      <c r="J21" s="16"/>
      <c r="K21" s="17">
        <v>4</v>
      </c>
      <c r="L21" s="17">
        <v>761</v>
      </c>
      <c r="M21" s="18">
        <v>190.25</v>
      </c>
      <c r="N21" s="19">
        <v>6</v>
      </c>
      <c r="O21" s="20">
        <v>196.25</v>
      </c>
    </row>
    <row r="22" spans="1:15" x14ac:dyDescent="0.25">
      <c r="A22" s="12" t="s">
        <v>26</v>
      </c>
      <c r="B22" s="13" t="s">
        <v>79</v>
      </c>
      <c r="C22" s="14">
        <v>45185</v>
      </c>
      <c r="D22" s="15" t="s">
        <v>21</v>
      </c>
      <c r="E22" s="16">
        <v>190</v>
      </c>
      <c r="F22" s="16">
        <v>184</v>
      </c>
      <c r="G22" s="16">
        <v>190</v>
      </c>
      <c r="H22" s="16">
        <v>194</v>
      </c>
      <c r="I22" s="16"/>
      <c r="J22" s="16"/>
      <c r="K22" s="17">
        <v>4</v>
      </c>
      <c r="L22" s="17">
        <v>758</v>
      </c>
      <c r="M22" s="18">
        <v>189.5</v>
      </c>
      <c r="N22" s="19">
        <v>11</v>
      </c>
      <c r="O22" s="20">
        <v>200.5</v>
      </c>
    </row>
    <row r="23" spans="1:15" x14ac:dyDescent="0.25">
      <c r="A23" s="12" t="s">
        <v>26</v>
      </c>
      <c r="B23" s="13" t="s">
        <v>79</v>
      </c>
      <c r="C23" s="14">
        <v>45186</v>
      </c>
      <c r="D23" s="15" t="s">
        <v>22</v>
      </c>
      <c r="E23" s="16">
        <v>193</v>
      </c>
      <c r="F23" s="16">
        <v>192.001</v>
      </c>
      <c r="G23" s="16">
        <v>192</v>
      </c>
      <c r="H23" s="16">
        <v>186</v>
      </c>
      <c r="I23" s="16"/>
      <c r="J23" s="16"/>
      <c r="K23" s="17">
        <v>4</v>
      </c>
      <c r="L23" s="17">
        <v>763.00099999999998</v>
      </c>
      <c r="M23" s="18">
        <v>190.75024999999999</v>
      </c>
      <c r="N23" s="19">
        <v>10</v>
      </c>
      <c r="O23" s="20">
        <v>200.75024999999999</v>
      </c>
    </row>
    <row r="24" spans="1:15" x14ac:dyDescent="0.25">
      <c r="A24" s="12" t="s">
        <v>26</v>
      </c>
      <c r="B24" s="13" t="s">
        <v>79</v>
      </c>
      <c r="C24" s="14">
        <v>45206</v>
      </c>
      <c r="D24" s="15" t="s">
        <v>32</v>
      </c>
      <c r="E24" s="16">
        <v>189</v>
      </c>
      <c r="F24" s="16">
        <v>184</v>
      </c>
      <c r="G24" s="16">
        <v>189</v>
      </c>
      <c r="H24" s="16">
        <v>191</v>
      </c>
      <c r="I24" s="16"/>
      <c r="J24" s="16"/>
      <c r="K24" s="17">
        <v>4</v>
      </c>
      <c r="L24" s="17">
        <v>753</v>
      </c>
      <c r="M24" s="18">
        <v>188.25</v>
      </c>
      <c r="N24" s="19">
        <v>4</v>
      </c>
      <c r="O24" s="20">
        <v>192.25</v>
      </c>
    </row>
    <row r="25" spans="1:15" x14ac:dyDescent="0.25">
      <c r="A25" s="12" t="s">
        <v>26</v>
      </c>
      <c r="B25" s="13" t="s">
        <v>79</v>
      </c>
      <c r="C25" s="14">
        <v>45213</v>
      </c>
      <c r="D25" s="15" t="s">
        <v>21</v>
      </c>
      <c r="E25" s="16">
        <v>184</v>
      </c>
      <c r="F25" s="16">
        <v>181</v>
      </c>
      <c r="G25" s="16">
        <v>190</v>
      </c>
      <c r="H25" s="16">
        <v>186</v>
      </c>
      <c r="I25" s="16"/>
      <c r="J25" s="16"/>
      <c r="K25" s="17">
        <v>4</v>
      </c>
      <c r="L25" s="17">
        <v>741</v>
      </c>
      <c r="M25" s="18">
        <v>185.25</v>
      </c>
      <c r="N25" s="19">
        <v>3</v>
      </c>
      <c r="O25" s="20">
        <v>188.25</v>
      </c>
    </row>
    <row r="26" spans="1:15" x14ac:dyDescent="0.25">
      <c r="A26" s="12" t="s">
        <v>26</v>
      </c>
      <c r="B26" s="13" t="s">
        <v>79</v>
      </c>
      <c r="C26" s="14">
        <v>45214</v>
      </c>
      <c r="D26" s="15" t="s">
        <v>22</v>
      </c>
      <c r="E26" s="16">
        <v>185</v>
      </c>
      <c r="F26" s="16">
        <v>193</v>
      </c>
      <c r="G26" s="16">
        <v>193</v>
      </c>
      <c r="H26" s="16">
        <v>197</v>
      </c>
      <c r="I26" s="16"/>
      <c r="J26" s="16"/>
      <c r="K26" s="17">
        <v>4</v>
      </c>
      <c r="L26" s="17">
        <v>768</v>
      </c>
      <c r="M26" s="18">
        <v>192</v>
      </c>
      <c r="N26" s="19">
        <v>8</v>
      </c>
      <c r="O26" s="20">
        <v>200</v>
      </c>
    </row>
    <row r="27" spans="1:15" x14ac:dyDescent="0.25">
      <c r="A27" s="12" t="s">
        <v>26</v>
      </c>
      <c r="B27" s="13" t="s">
        <v>79</v>
      </c>
      <c r="C27" s="14">
        <v>45227</v>
      </c>
      <c r="D27" s="15" t="s">
        <v>96</v>
      </c>
      <c r="E27" s="16">
        <v>188</v>
      </c>
      <c r="F27" s="16">
        <v>193</v>
      </c>
      <c r="G27" s="16">
        <v>191</v>
      </c>
      <c r="H27" s="16">
        <v>191</v>
      </c>
      <c r="I27" s="16"/>
      <c r="J27" s="16"/>
      <c r="K27" s="17">
        <v>4</v>
      </c>
      <c r="L27" s="17">
        <v>763</v>
      </c>
      <c r="M27" s="18">
        <v>190.75</v>
      </c>
      <c r="N27" s="19">
        <v>4</v>
      </c>
      <c r="O27" s="20">
        <v>194.75</v>
      </c>
    </row>
    <row r="28" spans="1:15" x14ac:dyDescent="0.25">
      <c r="A28" s="12" t="s">
        <v>26</v>
      </c>
      <c r="B28" s="13" t="s">
        <v>79</v>
      </c>
      <c r="C28" s="14">
        <v>45228</v>
      </c>
      <c r="D28" s="15" t="s">
        <v>96</v>
      </c>
      <c r="E28" s="16">
        <v>187</v>
      </c>
      <c r="F28" s="16">
        <v>185</v>
      </c>
      <c r="G28" s="16">
        <v>183</v>
      </c>
      <c r="H28" s="16">
        <v>177</v>
      </c>
      <c r="I28" s="16"/>
      <c r="J28" s="16"/>
      <c r="K28" s="17">
        <v>4</v>
      </c>
      <c r="L28" s="17">
        <v>732</v>
      </c>
      <c r="M28" s="18">
        <v>183</v>
      </c>
      <c r="N28" s="19">
        <v>4</v>
      </c>
      <c r="O28" s="20">
        <v>187</v>
      </c>
    </row>
    <row r="29" spans="1:15" x14ac:dyDescent="0.25">
      <c r="A29" s="12" t="s">
        <v>26</v>
      </c>
      <c r="B29" s="13" t="s">
        <v>79</v>
      </c>
      <c r="C29" s="14">
        <v>45234</v>
      </c>
      <c r="D29" s="15" t="s">
        <v>32</v>
      </c>
      <c r="E29" s="16">
        <v>189</v>
      </c>
      <c r="F29" s="16">
        <v>190</v>
      </c>
      <c r="G29" s="16">
        <v>195</v>
      </c>
      <c r="H29" s="16">
        <v>189</v>
      </c>
      <c r="I29" s="16"/>
      <c r="J29" s="16"/>
      <c r="K29" s="17">
        <v>4</v>
      </c>
      <c r="L29" s="17">
        <v>763</v>
      </c>
      <c r="M29" s="18">
        <v>190.75</v>
      </c>
      <c r="N29" s="19">
        <v>13</v>
      </c>
      <c r="O29" s="20">
        <v>203.75</v>
      </c>
    </row>
    <row r="30" spans="1:15" x14ac:dyDescent="0.25">
      <c r="A30" s="12" t="s">
        <v>26</v>
      </c>
      <c r="B30" s="13" t="s">
        <v>79</v>
      </c>
      <c r="C30" s="14">
        <v>45248</v>
      </c>
      <c r="D30" s="15" t="s">
        <v>21</v>
      </c>
      <c r="E30" s="16">
        <v>192</v>
      </c>
      <c r="F30" s="16">
        <v>187</v>
      </c>
      <c r="G30" s="16">
        <v>187</v>
      </c>
      <c r="H30" s="16">
        <v>194</v>
      </c>
      <c r="I30" s="16"/>
      <c r="J30" s="16"/>
      <c r="K30" s="17">
        <v>4</v>
      </c>
      <c r="L30" s="17">
        <v>760</v>
      </c>
      <c r="M30" s="18">
        <v>190</v>
      </c>
      <c r="N30" s="19">
        <v>5</v>
      </c>
      <c r="O30" s="20">
        <v>195</v>
      </c>
    </row>
    <row r="31" spans="1:15" x14ac:dyDescent="0.25">
      <c r="A31" s="12" t="s">
        <v>26</v>
      </c>
      <c r="B31" s="13" t="s">
        <v>79</v>
      </c>
      <c r="C31" s="14">
        <v>45249</v>
      </c>
      <c r="D31" s="15" t="s">
        <v>22</v>
      </c>
      <c r="E31" s="16">
        <v>189</v>
      </c>
      <c r="F31" s="16">
        <v>190</v>
      </c>
      <c r="G31" s="16">
        <v>196</v>
      </c>
      <c r="H31" s="16">
        <v>195</v>
      </c>
      <c r="I31" s="16"/>
      <c r="J31" s="16"/>
      <c r="K31" s="17">
        <v>4</v>
      </c>
      <c r="L31" s="17">
        <v>770</v>
      </c>
      <c r="M31" s="18">
        <v>192.5</v>
      </c>
      <c r="N31" s="19">
        <v>5</v>
      </c>
      <c r="O31" s="20">
        <v>197.5</v>
      </c>
    </row>
    <row r="33" spans="11:15" x14ac:dyDescent="0.25">
      <c r="K33" s="8">
        <f>SUM(K2:K32)</f>
        <v>132</v>
      </c>
      <c r="L33" s="8">
        <f>SUM(L2:L32)</f>
        <v>24790.003000000001</v>
      </c>
      <c r="M33" s="7">
        <f>SUM(L33/K33)</f>
        <v>187.80305303030303</v>
      </c>
      <c r="N33" s="8">
        <f>SUM(N2:N32)</f>
        <v>224</v>
      </c>
      <c r="O33" s="11">
        <f>SUM(M33+N33)</f>
        <v>411.80305303030303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4"/>
    <protectedRange algorithmName="SHA-512" hashValue="ON39YdpmFHfN9f47KpiRvqrKx0V9+erV1CNkpWzYhW/Qyc6aT8rEyCrvauWSYGZK2ia3o7vd3akF07acHAFpOA==" saltValue="yVW9XmDwTqEnmpSGai0KYg==" spinCount="100000" sqref="D2" name="Range1_1_2_5"/>
    <protectedRange algorithmName="SHA-512" hashValue="ON39YdpmFHfN9f47KpiRvqrKx0V9+erV1CNkpWzYhW/Qyc6aT8rEyCrvauWSYGZK2ia3o7vd3akF07acHAFpOA==" saltValue="yVW9XmDwTqEnmpSGai0KYg==" spinCount="100000" sqref="B3:C3 E3:J3" name="Range1_4_4_1"/>
    <protectedRange algorithmName="SHA-512" hashValue="ON39YdpmFHfN9f47KpiRvqrKx0V9+erV1CNkpWzYhW/Qyc6aT8rEyCrvauWSYGZK2ia3o7vd3akF07acHAFpOA==" saltValue="yVW9XmDwTqEnmpSGai0KYg==" spinCount="100000" sqref="D3" name="Range1_1_2_5_1"/>
    <protectedRange algorithmName="SHA-512" hashValue="ON39YdpmFHfN9f47KpiRvqrKx0V9+erV1CNkpWzYhW/Qyc6aT8rEyCrvauWSYGZK2ia3o7vd3akF07acHAFpOA==" saltValue="yVW9XmDwTqEnmpSGai0KYg==" spinCount="100000" sqref="B4:C8 E4:J8" name="Range1_5_3_1"/>
    <protectedRange algorithmName="SHA-512" hashValue="ON39YdpmFHfN9f47KpiRvqrKx0V9+erV1CNkpWzYhW/Qyc6aT8rEyCrvauWSYGZK2ia3o7vd3akF07acHAFpOA==" saltValue="yVW9XmDwTqEnmpSGai0KYg==" spinCount="100000" sqref="D4:D8" name="Range1_1_3_4_1"/>
    <protectedRange algorithmName="SHA-512" hashValue="ON39YdpmFHfN9f47KpiRvqrKx0V9+erV1CNkpWzYhW/Qyc6aT8rEyCrvauWSYGZK2ia3o7vd3akF07acHAFpOA==" saltValue="yVW9XmDwTqEnmpSGai0KYg==" spinCount="100000" sqref="B17:C17 E17:J17" name="Range1_2_1_1_1_1"/>
    <protectedRange algorithmName="SHA-512" hashValue="ON39YdpmFHfN9f47KpiRvqrKx0V9+erV1CNkpWzYhW/Qyc6aT8rEyCrvauWSYGZK2ia3o7vd3akF07acHAFpOA==" saltValue="yVW9XmDwTqEnmpSGai0KYg==" spinCount="100000" sqref="D17" name="Range1_1_3_1_1_1_1"/>
    <protectedRange algorithmName="SHA-512" hashValue="ON39YdpmFHfN9f47KpiRvqrKx0V9+erV1CNkpWzYhW/Qyc6aT8rEyCrvauWSYGZK2ia3o7vd3akF07acHAFpOA==" saltValue="yVW9XmDwTqEnmpSGai0KYg==" spinCount="100000" sqref="D20" name="Range1_1_33"/>
    <protectedRange algorithmName="SHA-512" hashValue="ON39YdpmFHfN9f47KpiRvqrKx0V9+erV1CNkpWzYhW/Qyc6aT8rEyCrvauWSYGZK2ia3o7vd3akF07acHAFpOA==" saltValue="yVW9XmDwTqEnmpSGai0KYg==" spinCount="100000" sqref="E20:J20 B20:C20" name="Range1_70"/>
    <protectedRange sqref="B27:C28 E27:J28" name="Range1_21"/>
    <protectedRange sqref="D27:D28" name="Range1_1_15"/>
    <protectedRange algorithmName="SHA-512" hashValue="ON39YdpmFHfN9f47KpiRvqrKx0V9+erV1CNkpWzYhW/Qyc6aT8rEyCrvauWSYGZK2ia3o7vd3akF07acHAFpOA==" saltValue="yVW9XmDwTqEnmpSGai0KYg==" spinCount="100000" sqref="C29" name="Range1_7_1"/>
    <protectedRange algorithmName="SHA-512" hashValue="ON39YdpmFHfN9f47KpiRvqrKx0V9+erV1CNkpWzYhW/Qyc6aT8rEyCrvauWSYGZK2ia3o7vd3akF07acHAFpOA==" saltValue="yVW9XmDwTqEnmpSGai0KYg==" spinCount="100000" sqref="D29" name="Range1_1_5"/>
    <protectedRange algorithmName="SHA-512" hashValue="ON39YdpmFHfN9f47KpiRvqrKx0V9+erV1CNkpWzYhW/Qyc6aT8rEyCrvauWSYGZK2ia3o7vd3akF07acHAFpOA==" saltValue="yVW9XmDwTqEnmpSGai0KYg==" spinCount="100000" sqref="E29:J29" name="Range1_12"/>
  </protectedRanges>
  <sortState xmlns:xlrd2="http://schemas.microsoft.com/office/spreadsheetml/2017/richdata2" ref="A2:O8">
    <sortCondition ref="C2:C8"/>
  </sortState>
  <hyperlinks>
    <hyperlink ref="Q1" location="'National Rankings'!A1" display="Back to Ranking" xr:uid="{521715AB-7D88-4394-97C1-2E372FEDF7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F31724-B42B-41ED-A0DD-BB4B2EFCE8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DD84B-83A1-4AD4-A103-483FE8671BC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217</v>
      </c>
      <c r="C2" s="14">
        <v>45144</v>
      </c>
      <c r="D2" s="15" t="s">
        <v>122</v>
      </c>
      <c r="E2" s="16">
        <v>194</v>
      </c>
      <c r="F2" s="16">
        <v>191</v>
      </c>
      <c r="G2" s="16">
        <v>195</v>
      </c>
      <c r="H2" s="16">
        <v>192</v>
      </c>
      <c r="I2" s="16"/>
      <c r="J2" s="16"/>
      <c r="K2" s="17">
        <v>4</v>
      </c>
      <c r="L2" s="17">
        <v>772</v>
      </c>
      <c r="M2" s="18">
        <v>193</v>
      </c>
      <c r="N2" s="19">
        <v>11</v>
      </c>
      <c r="O2" s="20">
        <v>204</v>
      </c>
    </row>
    <row r="4" spans="1:17" x14ac:dyDescent="0.25">
      <c r="K4" s="8">
        <f>SUM(K2:K3)</f>
        <v>4</v>
      </c>
      <c r="L4" s="8">
        <f>SUM(L2:L3)</f>
        <v>772</v>
      </c>
      <c r="M4" s="7">
        <f>SUM(L4/K4)</f>
        <v>193</v>
      </c>
      <c r="N4" s="8">
        <f>SUM(N2:N3)</f>
        <v>11</v>
      </c>
      <c r="O4" s="11">
        <f>SUM(M4+N4)</f>
        <v>204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749D2F7-1E74-4A57-94AA-A47ED9213B3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49F67F1-B8DE-4DED-BC3C-C3C67F3B87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7ED9-0B9D-4FEC-A96F-1F3C8EC23BC0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99</v>
      </c>
      <c r="C2" s="41">
        <v>44661</v>
      </c>
      <c r="D2" s="67" t="s">
        <v>98</v>
      </c>
      <c r="E2" s="68">
        <v>188</v>
      </c>
      <c r="F2" s="68">
        <v>180</v>
      </c>
      <c r="G2" s="68">
        <v>183</v>
      </c>
      <c r="H2" s="68">
        <v>178</v>
      </c>
      <c r="I2" s="68"/>
      <c r="J2" s="68"/>
      <c r="K2" s="69">
        <v>4</v>
      </c>
      <c r="L2" s="69">
        <v>729</v>
      </c>
      <c r="M2" s="70">
        <v>182.25</v>
      </c>
      <c r="N2" s="71">
        <v>2</v>
      </c>
      <c r="O2" s="72">
        <v>184.25</v>
      </c>
    </row>
    <row r="3" spans="1:17" x14ac:dyDescent="0.25">
      <c r="A3" s="12" t="s">
        <v>26</v>
      </c>
      <c r="B3" s="13" t="s">
        <v>119</v>
      </c>
      <c r="C3" s="14">
        <v>45046</v>
      </c>
      <c r="D3" s="15" t="s">
        <v>116</v>
      </c>
      <c r="E3" s="22">
        <v>182</v>
      </c>
      <c r="F3" s="22">
        <v>184</v>
      </c>
      <c r="G3" s="22">
        <v>188</v>
      </c>
      <c r="H3" s="22">
        <v>183</v>
      </c>
      <c r="I3" s="22"/>
      <c r="J3" s="22"/>
      <c r="K3" s="17">
        <v>4</v>
      </c>
      <c r="L3" s="17">
        <v>737</v>
      </c>
      <c r="M3" s="18">
        <v>184.25</v>
      </c>
      <c r="N3" s="19">
        <v>2</v>
      </c>
      <c r="O3" s="20">
        <v>186.25</v>
      </c>
    </row>
    <row r="4" spans="1:17" x14ac:dyDescent="0.25">
      <c r="A4" s="40" t="s">
        <v>26</v>
      </c>
      <c r="B4" s="39" t="s">
        <v>119</v>
      </c>
      <c r="C4" s="41">
        <v>45074</v>
      </c>
      <c r="D4" s="67" t="s">
        <v>116</v>
      </c>
      <c r="E4" s="68">
        <v>181</v>
      </c>
      <c r="F4" s="68">
        <v>184</v>
      </c>
      <c r="G4" s="68">
        <v>182</v>
      </c>
      <c r="H4" s="68">
        <v>175</v>
      </c>
      <c r="I4" s="68"/>
      <c r="J4" s="68"/>
      <c r="K4" s="69">
        <v>4</v>
      </c>
      <c r="L4" s="69">
        <v>722</v>
      </c>
      <c r="M4" s="70">
        <v>180.5</v>
      </c>
      <c r="N4" s="71">
        <v>2</v>
      </c>
      <c r="O4" s="72">
        <v>182.5</v>
      </c>
    </row>
    <row r="5" spans="1:17" x14ac:dyDescent="0.25">
      <c r="A5" s="12" t="s">
        <v>26</v>
      </c>
      <c r="B5" s="13" t="s">
        <v>119</v>
      </c>
      <c r="C5" s="14">
        <v>45088</v>
      </c>
      <c r="D5" s="15" t="s">
        <v>98</v>
      </c>
      <c r="E5" s="16">
        <v>182</v>
      </c>
      <c r="F5" s="16">
        <v>187</v>
      </c>
      <c r="G5" s="16">
        <v>176</v>
      </c>
      <c r="H5" s="16">
        <v>182</v>
      </c>
      <c r="I5" s="16"/>
      <c r="J5" s="16"/>
      <c r="K5" s="17">
        <v>4</v>
      </c>
      <c r="L5" s="17">
        <v>727</v>
      </c>
      <c r="M5" s="18">
        <v>181.75</v>
      </c>
      <c r="N5" s="19">
        <v>2</v>
      </c>
      <c r="O5" s="20">
        <v>183.75</v>
      </c>
    </row>
    <row r="6" spans="1:17" x14ac:dyDescent="0.25">
      <c r="A6" s="12" t="s">
        <v>26</v>
      </c>
      <c r="B6" s="39" t="s">
        <v>119</v>
      </c>
      <c r="C6" s="41">
        <v>45102</v>
      </c>
      <c r="D6" s="67" t="s">
        <v>116</v>
      </c>
      <c r="E6" s="68">
        <v>186</v>
      </c>
      <c r="F6" s="68">
        <v>170</v>
      </c>
      <c r="G6" s="68">
        <v>178</v>
      </c>
      <c r="H6" s="68">
        <v>184</v>
      </c>
      <c r="I6" s="68"/>
      <c r="J6" s="68"/>
      <c r="K6" s="69">
        <v>4</v>
      </c>
      <c r="L6" s="69">
        <v>718</v>
      </c>
      <c r="M6" s="70">
        <v>179.5</v>
      </c>
      <c r="N6" s="71">
        <v>2</v>
      </c>
      <c r="O6" s="72">
        <v>181.5</v>
      </c>
    </row>
    <row r="7" spans="1:17" x14ac:dyDescent="0.25">
      <c r="A7" s="12" t="s">
        <v>26</v>
      </c>
      <c r="B7" s="13" t="s">
        <v>119</v>
      </c>
      <c r="C7" s="14">
        <v>45116</v>
      </c>
      <c r="D7" s="15" t="s">
        <v>98</v>
      </c>
      <c r="E7" s="22">
        <v>185</v>
      </c>
      <c r="F7" s="22">
        <v>188</v>
      </c>
      <c r="G7" s="22">
        <v>182</v>
      </c>
      <c r="H7" s="22">
        <v>189</v>
      </c>
      <c r="I7" s="22"/>
      <c r="J7" s="22"/>
      <c r="K7" s="17">
        <v>4</v>
      </c>
      <c r="L7" s="17">
        <v>744</v>
      </c>
      <c r="M7" s="18">
        <v>186</v>
      </c>
      <c r="N7" s="19">
        <v>2</v>
      </c>
      <c r="O7" s="20">
        <v>188</v>
      </c>
    </row>
    <row r="8" spans="1:17" x14ac:dyDescent="0.25">
      <c r="A8" s="12" t="s">
        <v>26</v>
      </c>
      <c r="B8" s="13" t="s">
        <v>119</v>
      </c>
      <c r="C8" s="14">
        <v>45130</v>
      </c>
      <c r="D8" s="15" t="s">
        <v>116</v>
      </c>
      <c r="E8" s="16">
        <v>185</v>
      </c>
      <c r="F8" s="16">
        <v>181</v>
      </c>
      <c r="G8" s="16">
        <v>188</v>
      </c>
      <c r="H8" s="16">
        <v>186</v>
      </c>
      <c r="I8" s="16">
        <v>179</v>
      </c>
      <c r="J8" s="16">
        <v>170</v>
      </c>
      <c r="K8" s="17">
        <v>6</v>
      </c>
      <c r="L8" s="17">
        <v>1089</v>
      </c>
      <c r="M8" s="18">
        <v>181.5</v>
      </c>
      <c r="N8" s="19">
        <v>4</v>
      </c>
      <c r="O8" s="20">
        <v>185.5</v>
      </c>
    </row>
    <row r="9" spans="1:17" x14ac:dyDescent="0.25">
      <c r="A9" s="12" t="s">
        <v>26</v>
      </c>
      <c r="B9" s="13" t="s">
        <v>99</v>
      </c>
      <c r="C9" s="14">
        <v>45151</v>
      </c>
      <c r="D9" s="15" t="s">
        <v>98</v>
      </c>
      <c r="E9" s="16">
        <v>178</v>
      </c>
      <c r="F9" s="16">
        <v>180</v>
      </c>
      <c r="G9" s="16">
        <v>174</v>
      </c>
      <c r="H9" s="16">
        <v>172</v>
      </c>
      <c r="I9" s="16">
        <v>179</v>
      </c>
      <c r="J9" s="16">
        <v>172</v>
      </c>
      <c r="K9" s="17">
        <v>6</v>
      </c>
      <c r="L9" s="17">
        <v>1055</v>
      </c>
      <c r="M9" s="18">
        <v>175.83333333333334</v>
      </c>
      <c r="N9" s="19">
        <v>4</v>
      </c>
      <c r="O9" s="20">
        <v>179.83333333333334</v>
      </c>
    </row>
    <row r="10" spans="1:17" x14ac:dyDescent="0.25">
      <c r="A10" s="12" t="s">
        <v>26</v>
      </c>
      <c r="B10" s="13" t="s">
        <v>119</v>
      </c>
      <c r="C10" s="14">
        <v>45165</v>
      </c>
      <c r="D10" s="15" t="s">
        <v>116</v>
      </c>
      <c r="E10" s="16">
        <v>168</v>
      </c>
      <c r="F10" s="16">
        <v>170</v>
      </c>
      <c r="G10" s="16">
        <v>164</v>
      </c>
      <c r="H10" s="16">
        <v>174</v>
      </c>
      <c r="I10" s="16"/>
      <c r="J10" s="16"/>
      <c r="K10" s="17">
        <v>4</v>
      </c>
      <c r="L10" s="17">
        <v>676</v>
      </c>
      <c r="M10" s="18">
        <v>169</v>
      </c>
      <c r="N10" s="19">
        <v>2</v>
      </c>
      <c r="O10" s="20">
        <v>171</v>
      </c>
    </row>
    <row r="11" spans="1:17" x14ac:dyDescent="0.25">
      <c r="A11" s="12" t="s">
        <v>26</v>
      </c>
      <c r="B11" s="13" t="s">
        <v>99</v>
      </c>
      <c r="C11" s="14">
        <v>45179</v>
      </c>
      <c r="D11" s="15" t="s">
        <v>98</v>
      </c>
      <c r="E11" s="16">
        <v>180</v>
      </c>
      <c r="F11" s="16">
        <v>173</v>
      </c>
      <c r="G11" s="16">
        <v>153</v>
      </c>
      <c r="H11" s="16">
        <v>141</v>
      </c>
      <c r="I11" s="16">
        <v>175</v>
      </c>
      <c r="J11" s="16">
        <v>157</v>
      </c>
      <c r="K11" s="17">
        <v>6</v>
      </c>
      <c r="L11" s="17">
        <v>979</v>
      </c>
      <c r="M11" s="18">
        <v>163.16666666666666</v>
      </c>
      <c r="N11" s="19">
        <v>4</v>
      </c>
      <c r="O11" s="20">
        <v>167.16666666666666</v>
      </c>
    </row>
    <row r="13" spans="1:17" x14ac:dyDescent="0.25">
      <c r="K13" s="8">
        <f>SUM(K2:K12)</f>
        <v>46</v>
      </c>
      <c r="L13" s="8">
        <f>SUM(L2:L12)</f>
        <v>8176</v>
      </c>
      <c r="M13" s="7">
        <f>SUM(L13/K13)</f>
        <v>177.7391304347826</v>
      </c>
      <c r="N13" s="8">
        <f>SUM(N2:N12)</f>
        <v>26</v>
      </c>
      <c r="O13" s="11">
        <f>SUM(M13+N13)</f>
        <v>203.7391304347826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 B4:C4 I4:J4" name="Range1_12"/>
    <protectedRange algorithmName="SHA-512" hashValue="ON39YdpmFHfN9f47KpiRvqrKx0V9+erV1CNkpWzYhW/Qyc6aT8rEyCrvauWSYGZK2ia3o7vd3akF07acHAFpOA==" saltValue="yVW9XmDwTqEnmpSGai0KYg==" spinCount="100000" sqref="D2:D3 D4" name="Range1_1_8"/>
    <protectedRange algorithmName="SHA-512" hashValue="ON39YdpmFHfN9f47KpiRvqrKx0V9+erV1CNkpWzYhW/Qyc6aT8rEyCrvauWSYGZK2ia3o7vd3akF07acHAFpOA==" saltValue="yVW9XmDwTqEnmpSGai0KYg==" spinCount="100000" sqref="E2:H3 E4:H4" name="Range1_3_3"/>
    <protectedRange algorithmName="SHA-512" hashValue="ON39YdpmFHfN9f47KpiRvqrKx0V9+erV1CNkpWzYhW/Qyc6aT8rEyCrvauWSYGZK2ia3o7vd3akF07acHAFpOA==" saltValue="yVW9XmDwTqEnmpSGai0KYg==" spinCount="100000" sqref="C9 C10" name="Range1_17"/>
    <protectedRange algorithmName="SHA-512" hashValue="ON39YdpmFHfN9f47KpiRvqrKx0V9+erV1CNkpWzYhW/Qyc6aT8rEyCrvauWSYGZK2ia3o7vd3akF07acHAFpOA==" saltValue="yVW9XmDwTqEnmpSGai0KYg==" spinCount="100000" sqref="E9:J9 B9 B10 E10:J10" name="Range1_18"/>
    <protectedRange algorithmName="SHA-512" hashValue="ON39YdpmFHfN9f47KpiRvqrKx0V9+erV1CNkpWzYhW/Qyc6aT8rEyCrvauWSYGZK2ia3o7vd3akF07acHAFpOA==" saltValue="yVW9XmDwTqEnmpSGai0KYg==" spinCount="100000" sqref="D9 D10" name="Range1_1_13"/>
    <protectedRange algorithmName="SHA-512" hashValue="ON39YdpmFHfN9f47KpiRvqrKx0V9+erV1CNkpWzYhW/Qyc6aT8rEyCrvauWSYGZK2ia3o7vd3akF07acHAFpOA==" saltValue="yVW9XmDwTqEnmpSGai0KYg==" spinCount="100000" sqref="E11:J11 B11" name="Range1_22"/>
    <protectedRange algorithmName="SHA-512" hashValue="ON39YdpmFHfN9f47KpiRvqrKx0V9+erV1CNkpWzYhW/Qyc6aT8rEyCrvauWSYGZK2ia3o7vd3akF07acHAFpOA==" saltValue="yVW9XmDwTqEnmpSGai0KYg==" spinCount="100000" sqref="D11" name="Range1_1_17"/>
  </protectedRanges>
  <conditionalFormatting sqref="I2:I4">
    <cfRule type="top10" dxfId="295" priority="4" rank="1"/>
  </conditionalFormatting>
  <conditionalFormatting sqref="J2:J4">
    <cfRule type="top10" dxfId="294" priority="5" rank="1"/>
  </conditionalFormatting>
  <hyperlinks>
    <hyperlink ref="Q1" location="'National Rankings'!A1" display="Back to Ranking" xr:uid="{0E7B4EE1-40CF-49B4-8DDB-A55E8F36E2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6939E2-D643-483E-A8B6-AB9F19150E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243C-DE64-46E6-9D53-A47C2C763B85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80</v>
      </c>
      <c r="C2" s="14">
        <v>45006</v>
      </c>
      <c r="D2" s="15" t="s">
        <v>33</v>
      </c>
      <c r="E2" s="16">
        <v>185</v>
      </c>
      <c r="F2" s="16">
        <v>190</v>
      </c>
      <c r="G2" s="16">
        <v>185</v>
      </c>
      <c r="H2" s="16">
        <v>179</v>
      </c>
      <c r="I2" s="16"/>
      <c r="J2" s="16"/>
      <c r="K2" s="17">
        <v>4</v>
      </c>
      <c r="L2" s="17">
        <v>739</v>
      </c>
      <c r="M2" s="18">
        <v>184.75</v>
      </c>
      <c r="N2" s="19">
        <v>6</v>
      </c>
      <c r="O2" s="20">
        <v>190.75</v>
      </c>
    </row>
    <row r="3" spans="1:17" x14ac:dyDescent="0.25">
      <c r="A3" s="40" t="s">
        <v>26</v>
      </c>
      <c r="B3" s="39" t="s">
        <v>80</v>
      </c>
      <c r="C3" s="14">
        <v>45034</v>
      </c>
      <c r="D3" s="15" t="s">
        <v>33</v>
      </c>
      <c r="E3" s="68">
        <v>182</v>
      </c>
      <c r="F3" s="68">
        <v>179</v>
      </c>
      <c r="G3" s="68">
        <v>179</v>
      </c>
      <c r="H3" s="68">
        <v>176</v>
      </c>
      <c r="I3" s="16"/>
      <c r="J3" s="16"/>
      <c r="K3" s="17">
        <v>4</v>
      </c>
      <c r="L3" s="17">
        <v>716</v>
      </c>
      <c r="M3" s="18">
        <v>179</v>
      </c>
      <c r="N3" s="19">
        <v>3</v>
      </c>
      <c r="O3" s="20">
        <v>182</v>
      </c>
    </row>
    <row r="4" spans="1:17" x14ac:dyDescent="0.25">
      <c r="A4" s="12" t="s">
        <v>26</v>
      </c>
      <c r="B4" s="13" t="s">
        <v>80</v>
      </c>
      <c r="C4" s="14">
        <v>45062</v>
      </c>
      <c r="D4" s="15" t="s">
        <v>33</v>
      </c>
      <c r="E4" s="68">
        <v>171</v>
      </c>
      <c r="F4" s="68">
        <v>178</v>
      </c>
      <c r="G4" s="68">
        <v>161</v>
      </c>
      <c r="H4" s="68">
        <v>169</v>
      </c>
      <c r="I4" s="16"/>
      <c r="J4" s="16"/>
      <c r="K4" s="17">
        <v>4</v>
      </c>
      <c r="L4" s="17">
        <v>679</v>
      </c>
      <c r="M4" s="18">
        <v>169.75</v>
      </c>
      <c r="N4" s="19">
        <v>2</v>
      </c>
      <c r="O4" s="20">
        <v>171.75</v>
      </c>
    </row>
    <row r="5" spans="1:17" x14ac:dyDescent="0.25">
      <c r="A5" s="12" t="s">
        <v>26</v>
      </c>
      <c r="B5" s="39" t="s">
        <v>80</v>
      </c>
      <c r="C5" s="41">
        <v>45074</v>
      </c>
      <c r="D5" s="67" t="s">
        <v>33</v>
      </c>
      <c r="E5" s="68">
        <v>182</v>
      </c>
      <c r="F5" s="68">
        <v>179</v>
      </c>
      <c r="G5" s="68">
        <v>183</v>
      </c>
      <c r="H5" s="68">
        <v>185</v>
      </c>
      <c r="I5" s="68"/>
      <c r="J5" s="68"/>
      <c r="K5" s="69">
        <v>4</v>
      </c>
      <c r="L5" s="69">
        <v>729</v>
      </c>
      <c r="M5" s="70">
        <v>182.25</v>
      </c>
      <c r="N5" s="71">
        <v>3</v>
      </c>
      <c r="O5" s="72">
        <v>185.25</v>
      </c>
    </row>
    <row r="6" spans="1:17" x14ac:dyDescent="0.25">
      <c r="A6" s="40" t="s">
        <v>26</v>
      </c>
      <c r="B6" s="39" t="s">
        <v>80</v>
      </c>
      <c r="C6" s="41">
        <v>45088</v>
      </c>
      <c r="D6" s="67" t="s">
        <v>33</v>
      </c>
      <c r="E6" s="68">
        <v>167</v>
      </c>
      <c r="F6" s="68">
        <v>154</v>
      </c>
      <c r="G6" s="68">
        <v>176</v>
      </c>
      <c r="H6" s="68">
        <v>177</v>
      </c>
      <c r="I6" s="68">
        <v>160</v>
      </c>
      <c r="J6" s="68">
        <v>176</v>
      </c>
      <c r="K6" s="69">
        <v>6</v>
      </c>
      <c r="L6" s="69">
        <v>1010</v>
      </c>
      <c r="M6" s="70">
        <v>168.33333333333334</v>
      </c>
      <c r="N6" s="71">
        <v>6</v>
      </c>
      <c r="O6" s="72">
        <v>174.33333333333334</v>
      </c>
    </row>
    <row r="7" spans="1:17" x14ac:dyDescent="0.25">
      <c r="A7" s="12" t="s">
        <v>26</v>
      </c>
      <c r="B7" s="39" t="s">
        <v>80</v>
      </c>
      <c r="C7" s="41">
        <v>45097</v>
      </c>
      <c r="D7" s="67" t="s">
        <v>33</v>
      </c>
      <c r="E7" s="68">
        <v>162</v>
      </c>
      <c r="F7" s="68">
        <v>166</v>
      </c>
      <c r="G7" s="68">
        <v>181</v>
      </c>
      <c r="H7" s="68">
        <v>183</v>
      </c>
      <c r="I7" s="68"/>
      <c r="J7" s="68"/>
      <c r="K7" s="69">
        <v>4</v>
      </c>
      <c r="L7" s="69">
        <v>692</v>
      </c>
      <c r="M7" s="70">
        <v>173</v>
      </c>
      <c r="N7" s="71">
        <v>2</v>
      </c>
      <c r="O7" s="72">
        <v>175</v>
      </c>
    </row>
    <row r="8" spans="1:17" x14ac:dyDescent="0.25">
      <c r="A8" s="12" t="s">
        <v>26</v>
      </c>
      <c r="B8" s="13" t="s">
        <v>80</v>
      </c>
      <c r="C8" s="14">
        <v>45188</v>
      </c>
      <c r="D8" s="15" t="s">
        <v>33</v>
      </c>
      <c r="E8" s="16">
        <v>180</v>
      </c>
      <c r="F8" s="16">
        <v>178</v>
      </c>
      <c r="G8" s="16">
        <v>177</v>
      </c>
      <c r="H8" s="16">
        <v>184</v>
      </c>
      <c r="I8" s="16"/>
      <c r="J8" s="16"/>
      <c r="K8" s="17">
        <v>4</v>
      </c>
      <c r="L8" s="17">
        <v>719</v>
      </c>
      <c r="M8" s="18">
        <v>179.75</v>
      </c>
      <c r="N8" s="19">
        <v>2</v>
      </c>
      <c r="O8" s="20">
        <v>181.75</v>
      </c>
    </row>
    <row r="9" spans="1:17" x14ac:dyDescent="0.25">
      <c r="A9" s="12" t="s">
        <v>26</v>
      </c>
      <c r="B9" s="13" t="s">
        <v>80</v>
      </c>
      <c r="C9" s="14">
        <v>45193</v>
      </c>
      <c r="D9" s="15" t="s">
        <v>33</v>
      </c>
      <c r="E9" s="16">
        <v>186</v>
      </c>
      <c r="F9" s="16">
        <v>183</v>
      </c>
      <c r="G9" s="16">
        <v>177</v>
      </c>
      <c r="H9" s="16">
        <v>176</v>
      </c>
      <c r="I9" s="16"/>
      <c r="J9" s="16"/>
      <c r="K9" s="17">
        <v>4</v>
      </c>
      <c r="L9" s="17">
        <v>722</v>
      </c>
      <c r="M9" s="18">
        <v>180.5</v>
      </c>
      <c r="N9" s="19">
        <v>2</v>
      </c>
      <c r="O9" s="20">
        <v>182.5</v>
      </c>
    </row>
    <row r="10" spans="1:17" x14ac:dyDescent="0.25">
      <c r="A10" s="12" t="s">
        <v>26</v>
      </c>
      <c r="B10" s="13" t="s">
        <v>80</v>
      </c>
      <c r="C10" s="14">
        <v>45216</v>
      </c>
      <c r="D10" s="15" t="s">
        <v>33</v>
      </c>
      <c r="E10" s="16">
        <v>184</v>
      </c>
      <c r="F10" s="16">
        <v>189</v>
      </c>
      <c r="G10" s="16">
        <v>180</v>
      </c>
      <c r="H10" s="16">
        <v>171</v>
      </c>
      <c r="I10" s="16"/>
      <c r="J10" s="16"/>
      <c r="K10" s="17">
        <v>4</v>
      </c>
      <c r="L10" s="17">
        <v>724</v>
      </c>
      <c r="M10" s="18">
        <v>181</v>
      </c>
      <c r="N10" s="19">
        <v>3</v>
      </c>
      <c r="O10" s="20">
        <v>184</v>
      </c>
    </row>
    <row r="12" spans="1:17" x14ac:dyDescent="0.25">
      <c r="K12" s="8">
        <f>SUM(K2:K11)</f>
        <v>38</v>
      </c>
      <c r="L12" s="8">
        <f>SUM(L2:L11)</f>
        <v>6730</v>
      </c>
      <c r="M12" s="7">
        <f>SUM(L12/K12)</f>
        <v>177.10526315789474</v>
      </c>
      <c r="N12" s="8">
        <f>SUM(N2:N11)</f>
        <v>29</v>
      </c>
      <c r="O12" s="11">
        <f>SUM(M12+N12)</f>
        <v>206.10526315789474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5_3_1"/>
    <protectedRange algorithmName="SHA-512" hashValue="ON39YdpmFHfN9f47KpiRvqrKx0V9+erV1CNkpWzYhW/Qyc6aT8rEyCrvauWSYGZK2ia3o7vd3akF07acHAFpOA==" saltValue="yVW9XmDwTqEnmpSGai0KYg==" spinCount="100000" sqref="D2:D3" name="Range1_1_3_4_1"/>
    <protectedRange algorithmName="SHA-512" hashValue="ON39YdpmFHfN9f47KpiRvqrKx0V9+erV1CNkpWzYhW/Qyc6aT8rEyCrvauWSYGZK2ia3o7vd3akF07acHAFpOA==" saltValue="yVW9XmDwTqEnmpSGai0KYg==" spinCount="100000" sqref="E10:J10 B10:C10" name="Range1_16"/>
    <protectedRange algorithmName="SHA-512" hashValue="ON39YdpmFHfN9f47KpiRvqrKx0V9+erV1CNkpWzYhW/Qyc6aT8rEyCrvauWSYGZK2ia3o7vd3akF07acHAFpOA==" saltValue="yVW9XmDwTqEnmpSGai0KYg==" spinCount="100000" sqref="D10" name="Range1_1_11"/>
  </protectedRanges>
  <hyperlinks>
    <hyperlink ref="Q1" location="'National Rankings'!A1" display="Back to Ranking" xr:uid="{682B721D-662B-458A-B98F-C770E22EF3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7308DC-A6E1-4473-AB56-91F143F35D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FCEE6-05D2-473F-9529-F33EE825F52D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211</v>
      </c>
      <c r="C2" s="14">
        <v>45143</v>
      </c>
      <c r="D2" s="15" t="s">
        <v>120</v>
      </c>
      <c r="E2" s="16">
        <v>196</v>
      </c>
      <c r="F2" s="16">
        <v>195</v>
      </c>
      <c r="G2" s="16">
        <v>195</v>
      </c>
      <c r="H2" s="16">
        <v>194</v>
      </c>
      <c r="I2" s="16"/>
      <c r="J2" s="16"/>
      <c r="K2" s="17">
        <v>4</v>
      </c>
      <c r="L2" s="17">
        <v>780</v>
      </c>
      <c r="M2" s="18">
        <v>195</v>
      </c>
      <c r="N2" s="19">
        <v>4</v>
      </c>
      <c r="O2" s="20">
        <v>199</v>
      </c>
    </row>
    <row r="3" spans="1:17" x14ac:dyDescent="0.25">
      <c r="A3" s="12" t="s">
        <v>26</v>
      </c>
      <c r="B3" s="13" t="s">
        <v>211</v>
      </c>
      <c r="C3" s="14">
        <v>45150</v>
      </c>
      <c r="D3" s="85" t="s">
        <v>38</v>
      </c>
      <c r="E3" s="86">
        <v>189</v>
      </c>
      <c r="F3" s="86">
        <v>195</v>
      </c>
      <c r="G3" s="86">
        <v>197</v>
      </c>
      <c r="H3" s="86">
        <v>194</v>
      </c>
      <c r="I3" s="86">
        <v>190</v>
      </c>
      <c r="J3" s="86">
        <v>195</v>
      </c>
      <c r="K3" s="87">
        <v>6</v>
      </c>
      <c r="L3" s="17">
        <v>1160</v>
      </c>
      <c r="M3" s="18">
        <v>193.33333333333334</v>
      </c>
      <c r="N3" s="19">
        <v>4</v>
      </c>
      <c r="O3" s="20">
        <v>197.33</v>
      </c>
    </row>
    <row r="4" spans="1:17" x14ac:dyDescent="0.25">
      <c r="A4" s="12" t="s">
        <v>26</v>
      </c>
      <c r="B4" s="13" t="s">
        <v>211</v>
      </c>
      <c r="C4" s="14">
        <v>45171</v>
      </c>
      <c r="D4" s="15" t="s">
        <v>232</v>
      </c>
      <c r="E4" s="16">
        <v>195</v>
      </c>
      <c r="F4" s="16">
        <v>191</v>
      </c>
      <c r="G4" s="16">
        <v>197</v>
      </c>
      <c r="H4" s="16">
        <v>190</v>
      </c>
      <c r="I4" s="16">
        <v>192</v>
      </c>
      <c r="J4" s="16">
        <v>186</v>
      </c>
      <c r="K4" s="17">
        <v>6</v>
      </c>
      <c r="L4" s="17">
        <v>1151</v>
      </c>
      <c r="M4" s="18">
        <v>191.83333333333334</v>
      </c>
      <c r="N4" s="19">
        <v>4</v>
      </c>
      <c r="O4" s="20">
        <v>195.83333333333334</v>
      </c>
    </row>
    <row r="6" spans="1:17" x14ac:dyDescent="0.25">
      <c r="K6" s="8">
        <f>SUM(K2:K5)</f>
        <v>16</v>
      </c>
      <c r="L6" s="8">
        <f>SUM(L2:L5)</f>
        <v>3091</v>
      </c>
      <c r="M6" s="7">
        <f>SUM(L6/K6)</f>
        <v>193.1875</v>
      </c>
      <c r="N6" s="8">
        <f>SUM(N2:N5)</f>
        <v>12</v>
      </c>
      <c r="O6" s="11">
        <f>SUM(M6+N6)</f>
        <v>205.1875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 B3" name="Range1_70"/>
  </protectedRanges>
  <hyperlinks>
    <hyperlink ref="Q1" location="'National Rankings'!A1" display="Back to Ranking" xr:uid="{102A75F4-9B0D-42D4-87A3-644934F886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631257-DE3B-4060-8527-5123C199856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C10D-195F-4F83-A0A4-28350E84CCC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81</v>
      </c>
      <c r="C2" s="14">
        <v>44940</v>
      </c>
      <c r="D2" s="15" t="s">
        <v>34</v>
      </c>
      <c r="E2" s="22">
        <v>188</v>
      </c>
      <c r="F2" s="22">
        <v>186</v>
      </c>
      <c r="G2" s="22">
        <v>185</v>
      </c>
      <c r="H2" s="22">
        <v>189</v>
      </c>
      <c r="I2" s="22"/>
      <c r="J2" s="22"/>
      <c r="K2" s="17">
        <v>4</v>
      </c>
      <c r="L2" s="17">
        <v>748</v>
      </c>
      <c r="M2" s="18">
        <v>187</v>
      </c>
      <c r="N2" s="19">
        <v>7</v>
      </c>
      <c r="O2" s="20">
        <v>194</v>
      </c>
    </row>
    <row r="3" spans="1:17" x14ac:dyDescent="0.25">
      <c r="A3" s="12" t="s">
        <v>26</v>
      </c>
      <c r="B3" s="13" t="s">
        <v>81</v>
      </c>
      <c r="C3" s="14">
        <v>44996</v>
      </c>
      <c r="D3" s="15" t="s">
        <v>47</v>
      </c>
      <c r="E3" s="22">
        <v>176</v>
      </c>
      <c r="F3" s="22">
        <v>180</v>
      </c>
      <c r="G3" s="22">
        <v>183</v>
      </c>
      <c r="H3" s="22">
        <v>178</v>
      </c>
      <c r="I3" s="22"/>
      <c r="J3" s="22"/>
      <c r="K3" s="17">
        <f>COUNT(E3:J3)</f>
        <v>4</v>
      </c>
      <c r="L3" s="17">
        <f>SUM(E3:J3)</f>
        <v>717</v>
      </c>
      <c r="M3" s="18">
        <f>IFERROR(L3/K3,0)</f>
        <v>179.25</v>
      </c>
      <c r="N3" s="19">
        <v>3</v>
      </c>
      <c r="O3" s="20">
        <f>SUM(M3+N3)</f>
        <v>182.25</v>
      </c>
    </row>
    <row r="5" spans="1:17" x14ac:dyDescent="0.25">
      <c r="K5" s="8">
        <f>SUM(K2:K4)</f>
        <v>8</v>
      </c>
      <c r="L5" s="8">
        <f>SUM(L2:L4)</f>
        <v>1465</v>
      </c>
      <c r="M5" s="7">
        <f>SUM(L5/K5)</f>
        <v>183.125</v>
      </c>
      <c r="N5" s="8">
        <f>SUM(N2:N4)</f>
        <v>10</v>
      </c>
      <c r="O5" s="11">
        <f>SUM(M5+N5)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4_1"/>
    <protectedRange algorithmName="SHA-512" hashValue="ON39YdpmFHfN9f47KpiRvqrKx0V9+erV1CNkpWzYhW/Qyc6aT8rEyCrvauWSYGZK2ia3o7vd3akF07acHAFpOA==" saltValue="yVW9XmDwTqEnmpSGai0KYg==" spinCount="100000" sqref="B3:C3 E3:J3" name="Range1_5_3_1_1"/>
    <protectedRange algorithmName="SHA-512" hashValue="ON39YdpmFHfN9f47KpiRvqrKx0V9+erV1CNkpWzYhW/Qyc6aT8rEyCrvauWSYGZK2ia3o7vd3akF07acHAFpOA==" saltValue="yVW9XmDwTqEnmpSGai0KYg==" spinCount="100000" sqref="D3" name="Range1_1_3_4_1_1"/>
  </protectedRanges>
  <conditionalFormatting sqref="I2">
    <cfRule type="top10" dxfId="39" priority="12" rank="1"/>
  </conditionalFormatting>
  <conditionalFormatting sqref="I3">
    <cfRule type="top10" dxfId="38" priority="6" rank="1"/>
  </conditionalFormatting>
  <conditionalFormatting sqref="J2">
    <cfRule type="top10" dxfId="37" priority="9" rank="1"/>
  </conditionalFormatting>
  <conditionalFormatting sqref="J3">
    <cfRule type="top10" dxfId="36" priority="3" rank="1"/>
  </conditionalFormatting>
  <hyperlinks>
    <hyperlink ref="Q1" location="'National Rankings'!A1" display="Back to Ranking" xr:uid="{D3B0C241-59C9-40EE-8478-190DD8F0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23D05B-A0E3-4EA6-9840-CA9A211A35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1DBC-1D1A-49E0-AC32-99DC27A41C9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7" t="s">
        <v>26</v>
      </c>
      <c r="B2" s="38" t="s">
        <v>83</v>
      </c>
      <c r="C2" s="14">
        <v>45011</v>
      </c>
      <c r="D2" s="37" t="s">
        <v>33</v>
      </c>
      <c r="E2" s="37">
        <v>166</v>
      </c>
      <c r="F2" s="37">
        <v>173</v>
      </c>
      <c r="G2" s="37">
        <v>176</v>
      </c>
      <c r="H2" s="37">
        <v>179</v>
      </c>
      <c r="I2" s="37"/>
      <c r="J2" s="37"/>
      <c r="K2" s="37">
        <v>4</v>
      </c>
      <c r="L2" s="37">
        <v>694</v>
      </c>
      <c r="M2" s="37">
        <v>173.5</v>
      </c>
      <c r="N2" s="37">
        <v>5</v>
      </c>
      <c r="O2" s="37">
        <v>178.5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5</v>
      </c>
      <c r="O4" s="11">
        <f>SUM(M4+N4)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DF91133-BC39-45CD-BE54-A7219ADA51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5FBFD2-EC3D-471C-93E8-E67D7D73AF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606B-70D6-4963-97C8-80BD0003548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114</v>
      </c>
      <c r="C2" s="41">
        <v>44661</v>
      </c>
      <c r="D2" s="67" t="s">
        <v>98</v>
      </c>
      <c r="E2" s="68">
        <v>190</v>
      </c>
      <c r="F2" s="68">
        <v>195</v>
      </c>
      <c r="G2" s="68">
        <v>188</v>
      </c>
      <c r="H2" s="68">
        <v>187</v>
      </c>
      <c r="I2" s="68"/>
      <c r="J2" s="68"/>
      <c r="K2" s="69">
        <v>4</v>
      </c>
      <c r="L2" s="69">
        <v>760</v>
      </c>
      <c r="M2" s="70">
        <v>190</v>
      </c>
      <c r="N2" s="71">
        <v>5</v>
      </c>
      <c r="O2" s="72">
        <v>195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5</v>
      </c>
      <c r="O4" s="11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C9E93951-7431-41BE-88D4-E5920BD955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EA7825-B380-4B66-A3B7-F138321810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71186-F04D-445C-891F-442E0E21F193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207</v>
      </c>
      <c r="C2" s="14">
        <v>45143</v>
      </c>
      <c r="D2" s="15" t="s">
        <v>125</v>
      </c>
      <c r="E2" s="16">
        <v>169</v>
      </c>
      <c r="F2" s="16">
        <v>172</v>
      </c>
      <c r="G2" s="16">
        <v>171</v>
      </c>
      <c r="H2" s="16">
        <v>176</v>
      </c>
      <c r="I2" s="16"/>
      <c r="J2" s="16"/>
      <c r="K2" s="17">
        <v>4</v>
      </c>
      <c r="L2" s="17">
        <v>688</v>
      </c>
      <c r="M2" s="18">
        <v>172</v>
      </c>
      <c r="N2" s="19">
        <v>3</v>
      </c>
      <c r="O2" s="20">
        <v>175</v>
      </c>
    </row>
    <row r="4" spans="1:17" x14ac:dyDescent="0.25">
      <c r="K4" s="8">
        <f>SUM(K2:K3)</f>
        <v>4</v>
      </c>
      <c r="L4" s="8">
        <f>SUM(L2:L3)</f>
        <v>688</v>
      </c>
      <c r="M4" s="7">
        <f>SUM(L4/K4)</f>
        <v>172</v>
      </c>
      <c r="N4" s="8">
        <f>SUM(N2:N3)</f>
        <v>3</v>
      </c>
      <c r="O4" s="11">
        <f>SUM(M4+N4)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26"/>
  </protectedRanges>
  <conditionalFormatting sqref="I2">
    <cfRule type="top10" dxfId="35" priority="2" rank="1"/>
  </conditionalFormatting>
  <conditionalFormatting sqref="J2">
    <cfRule type="top10" dxfId="34" priority="1" rank="1"/>
  </conditionalFormatting>
  <hyperlinks>
    <hyperlink ref="Q1" location="'National Rankings'!A1" display="Back to Ranking" xr:uid="{1BB20DB0-B65F-47B8-968D-65A6C8D5E1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4D8E08-4C17-4370-826E-FD2642201B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D612-1071-4F03-AA93-E5C2E6DE2BD2}">
  <dimension ref="A1:Q18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84</v>
      </c>
      <c r="C2" s="14">
        <v>44982</v>
      </c>
      <c r="D2" s="15" t="s">
        <v>29</v>
      </c>
      <c r="E2" s="16">
        <v>192</v>
      </c>
      <c r="F2" s="16">
        <v>196</v>
      </c>
      <c r="G2" s="16">
        <v>194</v>
      </c>
      <c r="H2" s="16">
        <v>195</v>
      </c>
      <c r="I2" s="16"/>
      <c r="J2" s="16"/>
      <c r="K2" s="17">
        <v>4</v>
      </c>
      <c r="L2" s="17">
        <v>777</v>
      </c>
      <c r="M2" s="18">
        <v>194.25</v>
      </c>
      <c r="N2" s="19">
        <v>9</v>
      </c>
      <c r="O2" s="20">
        <v>203.25</v>
      </c>
    </row>
    <row r="3" spans="1:17" x14ac:dyDescent="0.25">
      <c r="A3" s="12" t="s">
        <v>26</v>
      </c>
      <c r="B3" s="13" t="s">
        <v>84</v>
      </c>
      <c r="C3" s="14">
        <v>44996</v>
      </c>
      <c r="D3" s="15" t="s">
        <v>29</v>
      </c>
      <c r="E3" s="16">
        <v>184</v>
      </c>
      <c r="F3" s="16">
        <v>185</v>
      </c>
      <c r="G3" s="16">
        <v>180</v>
      </c>
      <c r="H3" s="16">
        <v>185</v>
      </c>
      <c r="I3" s="16"/>
      <c r="J3" s="16"/>
      <c r="K3" s="17">
        <v>4</v>
      </c>
      <c r="L3" s="17">
        <v>734</v>
      </c>
      <c r="M3" s="18">
        <v>183.5</v>
      </c>
      <c r="N3" s="19">
        <v>6</v>
      </c>
      <c r="O3" s="20">
        <v>189.5</v>
      </c>
    </row>
    <row r="4" spans="1:17" x14ac:dyDescent="0.25">
      <c r="A4" s="12" t="s">
        <v>26</v>
      </c>
      <c r="B4" s="13" t="s">
        <v>84</v>
      </c>
      <c r="C4" s="14">
        <v>45006</v>
      </c>
      <c r="D4" s="15" t="s">
        <v>33</v>
      </c>
      <c r="E4" s="22">
        <v>192</v>
      </c>
      <c r="F4" s="22">
        <v>188</v>
      </c>
      <c r="G4" s="22">
        <v>191</v>
      </c>
      <c r="H4" s="22">
        <v>188</v>
      </c>
      <c r="I4" s="22"/>
      <c r="J4" s="22"/>
      <c r="K4" s="17">
        <v>4</v>
      </c>
      <c r="L4" s="17">
        <v>759</v>
      </c>
      <c r="M4" s="18">
        <v>189.75</v>
      </c>
      <c r="N4" s="19">
        <v>11</v>
      </c>
      <c r="O4" s="20">
        <v>200.75</v>
      </c>
    </row>
    <row r="5" spans="1:17" x14ac:dyDescent="0.25">
      <c r="A5" s="37" t="s">
        <v>26</v>
      </c>
      <c r="B5" s="37" t="s">
        <v>84</v>
      </c>
      <c r="C5" s="14">
        <v>45011</v>
      </c>
      <c r="D5" s="37" t="s">
        <v>33</v>
      </c>
      <c r="E5" s="37">
        <v>192</v>
      </c>
      <c r="F5" s="37">
        <v>186</v>
      </c>
      <c r="G5" s="37">
        <v>194</v>
      </c>
      <c r="H5" s="37">
        <v>176</v>
      </c>
      <c r="I5" s="37"/>
      <c r="J5" s="37"/>
      <c r="K5" s="37">
        <v>4</v>
      </c>
      <c r="L5" s="37">
        <v>748</v>
      </c>
      <c r="M5" s="37">
        <v>187</v>
      </c>
      <c r="N5" s="37">
        <v>3</v>
      </c>
      <c r="O5" s="37">
        <v>190</v>
      </c>
    </row>
    <row r="6" spans="1:17" x14ac:dyDescent="0.25">
      <c r="A6" s="12" t="s">
        <v>26</v>
      </c>
      <c r="B6" s="13" t="s">
        <v>84</v>
      </c>
      <c r="C6" s="14">
        <v>45020</v>
      </c>
      <c r="D6" s="15" t="s">
        <v>29</v>
      </c>
      <c r="E6" s="16">
        <v>179</v>
      </c>
      <c r="F6" s="16">
        <v>188</v>
      </c>
      <c r="G6" s="16">
        <v>185</v>
      </c>
      <c r="H6" s="16">
        <v>193</v>
      </c>
      <c r="I6" s="16"/>
      <c r="J6" s="16"/>
      <c r="K6" s="17">
        <v>4</v>
      </c>
      <c r="L6" s="17">
        <v>745</v>
      </c>
      <c r="M6" s="18">
        <v>186.25</v>
      </c>
      <c r="N6" s="19">
        <v>7</v>
      </c>
      <c r="O6" s="20">
        <v>193.25</v>
      </c>
    </row>
    <row r="7" spans="1:17" x14ac:dyDescent="0.25">
      <c r="A7" s="12" t="s">
        <v>26</v>
      </c>
      <c r="B7" s="13" t="s">
        <v>84</v>
      </c>
      <c r="C7" s="14">
        <v>45024</v>
      </c>
      <c r="D7" s="15" t="s">
        <v>29</v>
      </c>
      <c r="E7" s="16">
        <v>188.001</v>
      </c>
      <c r="F7" s="16">
        <v>190</v>
      </c>
      <c r="G7" s="16">
        <v>186</v>
      </c>
      <c r="H7" s="16">
        <v>178</v>
      </c>
      <c r="I7" s="16"/>
      <c r="J7" s="16"/>
      <c r="K7" s="17">
        <v>4</v>
      </c>
      <c r="L7" s="17">
        <v>742.00099999999998</v>
      </c>
      <c r="M7" s="18">
        <v>185.50024999999999</v>
      </c>
      <c r="N7" s="19">
        <v>5</v>
      </c>
      <c r="O7" s="20">
        <v>190.50024999999999</v>
      </c>
    </row>
    <row r="8" spans="1:17" x14ac:dyDescent="0.25">
      <c r="A8" s="40" t="s">
        <v>26</v>
      </c>
      <c r="B8" s="39" t="s">
        <v>84</v>
      </c>
      <c r="C8" s="14">
        <v>45034</v>
      </c>
      <c r="D8" s="15" t="s">
        <v>33</v>
      </c>
      <c r="E8" s="68">
        <v>191</v>
      </c>
      <c r="F8" s="16">
        <v>187</v>
      </c>
      <c r="G8" s="16">
        <v>186</v>
      </c>
      <c r="H8" s="16">
        <v>192</v>
      </c>
      <c r="I8" s="16"/>
      <c r="J8" s="16"/>
      <c r="K8" s="17">
        <v>4</v>
      </c>
      <c r="L8" s="17">
        <v>756</v>
      </c>
      <c r="M8" s="18">
        <v>189</v>
      </c>
      <c r="N8" s="19">
        <v>11</v>
      </c>
      <c r="O8" s="20">
        <v>200</v>
      </c>
    </row>
    <row r="9" spans="1:17" x14ac:dyDescent="0.25">
      <c r="A9" s="40" t="s">
        <v>26</v>
      </c>
      <c r="B9" s="39" t="s">
        <v>84</v>
      </c>
      <c r="C9" s="41">
        <v>45048</v>
      </c>
      <c r="D9" s="67" t="s">
        <v>29</v>
      </c>
      <c r="E9" s="68">
        <v>189</v>
      </c>
      <c r="F9" s="68">
        <v>184</v>
      </c>
      <c r="G9" s="68">
        <v>183</v>
      </c>
      <c r="H9" s="68">
        <v>190</v>
      </c>
      <c r="I9" s="68"/>
      <c r="J9" s="68"/>
      <c r="K9" s="69">
        <v>4</v>
      </c>
      <c r="L9" s="69">
        <v>746</v>
      </c>
      <c r="M9" s="70">
        <v>186.5</v>
      </c>
      <c r="N9" s="71">
        <v>3</v>
      </c>
      <c r="O9" s="72">
        <v>189.5</v>
      </c>
    </row>
    <row r="10" spans="1:17" x14ac:dyDescent="0.25">
      <c r="A10" s="12" t="s">
        <v>26</v>
      </c>
      <c r="B10" s="13" t="s">
        <v>84</v>
      </c>
      <c r="C10" s="14">
        <v>45062</v>
      </c>
      <c r="D10" s="15" t="s">
        <v>33</v>
      </c>
      <c r="E10" s="68">
        <v>193</v>
      </c>
      <c r="F10" s="68">
        <v>191</v>
      </c>
      <c r="G10" s="68">
        <v>194</v>
      </c>
      <c r="H10" s="68">
        <v>194</v>
      </c>
      <c r="I10" s="16"/>
      <c r="J10" s="16"/>
      <c r="K10" s="17">
        <v>4</v>
      </c>
      <c r="L10" s="17">
        <v>772</v>
      </c>
      <c r="M10" s="18">
        <v>193</v>
      </c>
      <c r="N10" s="19">
        <v>11</v>
      </c>
      <c r="O10" s="20">
        <v>204</v>
      </c>
    </row>
    <row r="11" spans="1:17" x14ac:dyDescent="0.25">
      <c r="A11" s="12" t="s">
        <v>26</v>
      </c>
      <c r="B11" s="39" t="s">
        <v>84</v>
      </c>
      <c r="C11" s="41">
        <v>45073</v>
      </c>
      <c r="D11" s="67" t="s">
        <v>29</v>
      </c>
      <c r="E11" s="68">
        <v>189</v>
      </c>
      <c r="F11" s="68">
        <v>189</v>
      </c>
      <c r="G11" s="68">
        <v>187</v>
      </c>
      <c r="H11" s="68">
        <v>189</v>
      </c>
      <c r="I11" s="68"/>
      <c r="J11" s="68"/>
      <c r="K11" s="69">
        <v>4</v>
      </c>
      <c r="L11" s="69">
        <v>754</v>
      </c>
      <c r="M11" s="70">
        <v>188.5</v>
      </c>
      <c r="N11" s="71">
        <v>13</v>
      </c>
      <c r="O11" s="72">
        <v>201.5</v>
      </c>
    </row>
    <row r="12" spans="1:17" x14ac:dyDescent="0.25">
      <c r="A12" s="12" t="s">
        <v>26</v>
      </c>
      <c r="B12" s="39" t="s">
        <v>84</v>
      </c>
      <c r="C12" s="41">
        <v>45074</v>
      </c>
      <c r="D12" s="67" t="s">
        <v>33</v>
      </c>
      <c r="E12" s="68">
        <v>187</v>
      </c>
      <c r="F12" s="68">
        <v>185</v>
      </c>
      <c r="G12" s="68">
        <v>191</v>
      </c>
      <c r="H12" s="68">
        <v>186</v>
      </c>
      <c r="I12" s="68"/>
      <c r="J12" s="68"/>
      <c r="K12" s="69">
        <v>4</v>
      </c>
      <c r="L12" s="69">
        <v>749</v>
      </c>
      <c r="M12" s="70">
        <v>187.25</v>
      </c>
      <c r="N12" s="71">
        <v>8</v>
      </c>
      <c r="O12" s="72">
        <v>195.25</v>
      </c>
    </row>
    <row r="13" spans="1:17" x14ac:dyDescent="0.25">
      <c r="A13" s="40" t="s">
        <v>26</v>
      </c>
      <c r="B13" s="39" t="s">
        <v>84</v>
      </c>
      <c r="C13" s="41">
        <v>45083</v>
      </c>
      <c r="D13" s="67" t="s">
        <v>29</v>
      </c>
      <c r="E13" s="68">
        <v>190</v>
      </c>
      <c r="F13" s="68">
        <v>188</v>
      </c>
      <c r="G13" s="68">
        <v>188</v>
      </c>
      <c r="H13" s="68">
        <v>191</v>
      </c>
      <c r="I13" s="68"/>
      <c r="J13" s="68"/>
      <c r="K13" s="69">
        <v>4</v>
      </c>
      <c r="L13" s="69">
        <v>757</v>
      </c>
      <c r="M13" s="70">
        <v>189.25</v>
      </c>
      <c r="N13" s="71">
        <v>4</v>
      </c>
      <c r="O13" s="72">
        <v>193.25</v>
      </c>
    </row>
    <row r="14" spans="1:17" x14ac:dyDescent="0.25">
      <c r="A14" s="40" t="s">
        <v>26</v>
      </c>
      <c r="B14" s="39" t="s">
        <v>84</v>
      </c>
      <c r="C14" s="41">
        <v>45087</v>
      </c>
      <c r="D14" s="67" t="s">
        <v>29</v>
      </c>
      <c r="E14" s="68">
        <v>192</v>
      </c>
      <c r="F14" s="68">
        <v>190</v>
      </c>
      <c r="G14" s="68">
        <v>190</v>
      </c>
      <c r="H14" s="68">
        <v>185</v>
      </c>
      <c r="I14" s="68"/>
      <c r="J14" s="68"/>
      <c r="K14" s="69">
        <v>4</v>
      </c>
      <c r="L14" s="69">
        <v>757</v>
      </c>
      <c r="M14" s="70">
        <v>189.25</v>
      </c>
      <c r="N14" s="71">
        <v>5</v>
      </c>
      <c r="O14" s="72">
        <v>194.25</v>
      </c>
    </row>
    <row r="15" spans="1:17" x14ac:dyDescent="0.25">
      <c r="A15" s="40" t="s">
        <v>26</v>
      </c>
      <c r="B15" s="39" t="s">
        <v>84</v>
      </c>
      <c r="C15" s="41">
        <v>45088</v>
      </c>
      <c r="D15" s="67" t="s">
        <v>33</v>
      </c>
      <c r="E15" s="68">
        <v>192</v>
      </c>
      <c r="F15" s="68">
        <v>192</v>
      </c>
      <c r="G15" s="68">
        <v>193</v>
      </c>
      <c r="H15" s="68">
        <v>190</v>
      </c>
      <c r="I15" s="68">
        <v>187</v>
      </c>
      <c r="J15" s="68">
        <v>186</v>
      </c>
      <c r="K15" s="69">
        <v>6</v>
      </c>
      <c r="L15" s="69">
        <v>1140</v>
      </c>
      <c r="M15" s="70">
        <v>190</v>
      </c>
      <c r="N15" s="71">
        <v>8</v>
      </c>
      <c r="O15" s="72">
        <v>198</v>
      </c>
    </row>
    <row r="16" spans="1:17" x14ac:dyDescent="0.25">
      <c r="A16" s="12" t="s">
        <v>26</v>
      </c>
      <c r="B16" s="39" t="s">
        <v>84</v>
      </c>
      <c r="C16" s="41">
        <v>45097</v>
      </c>
      <c r="D16" s="67" t="s">
        <v>33</v>
      </c>
      <c r="E16" s="68">
        <v>185</v>
      </c>
      <c r="F16" s="68">
        <v>189</v>
      </c>
      <c r="G16" s="68">
        <v>189</v>
      </c>
      <c r="H16" s="68">
        <v>189</v>
      </c>
      <c r="I16" s="68"/>
      <c r="J16" s="68"/>
      <c r="K16" s="69">
        <v>4</v>
      </c>
      <c r="L16" s="69">
        <v>752</v>
      </c>
      <c r="M16" s="70">
        <v>188</v>
      </c>
      <c r="N16" s="71">
        <v>2</v>
      </c>
      <c r="O16" s="72">
        <v>190</v>
      </c>
    </row>
    <row r="18" spans="11:15" x14ac:dyDescent="0.25">
      <c r="K18" s="8">
        <f>SUM(K2:K17)</f>
        <v>62</v>
      </c>
      <c r="L18" s="8">
        <f>SUM(L2:L17)</f>
        <v>11688.001</v>
      </c>
      <c r="M18" s="7">
        <f>SUM(L18/K18)</f>
        <v>188.51614516129032</v>
      </c>
      <c r="N18" s="8">
        <f>SUM(N2:N17)</f>
        <v>106</v>
      </c>
      <c r="O18" s="11">
        <f>SUM(M18+N18)</f>
        <v>294.5161451612903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D3D2D36-7C46-4BF2-BF4C-8257D91C58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EDCC8-6721-440B-A091-BE8E358FF5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98B1E-A872-4978-B9A2-DDEA81565727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198</v>
      </c>
      <c r="C2" s="14">
        <v>45116</v>
      </c>
      <c r="D2" s="15" t="s">
        <v>98</v>
      </c>
      <c r="E2" s="16">
        <v>186</v>
      </c>
      <c r="F2" s="16">
        <v>182</v>
      </c>
      <c r="G2" s="16">
        <v>182</v>
      </c>
      <c r="H2" s="16">
        <v>187</v>
      </c>
      <c r="I2" s="16"/>
      <c r="J2" s="16"/>
      <c r="K2" s="17">
        <v>4</v>
      </c>
      <c r="L2" s="17">
        <v>737</v>
      </c>
      <c r="M2" s="18">
        <v>184.25</v>
      </c>
      <c r="N2" s="19">
        <v>2</v>
      </c>
      <c r="O2" s="20">
        <v>186.25</v>
      </c>
    </row>
    <row r="3" spans="1:17" x14ac:dyDescent="0.25">
      <c r="A3" s="12" t="s">
        <v>26</v>
      </c>
      <c r="B3" s="13" t="s">
        <v>198</v>
      </c>
      <c r="C3" s="14">
        <v>45130</v>
      </c>
      <c r="D3" s="15" t="s">
        <v>116</v>
      </c>
      <c r="E3" s="16">
        <v>184</v>
      </c>
      <c r="F3" s="16">
        <v>182</v>
      </c>
      <c r="G3" s="16">
        <v>183</v>
      </c>
      <c r="H3" s="16">
        <v>182</v>
      </c>
      <c r="I3" s="16">
        <v>183</v>
      </c>
      <c r="J3" s="16">
        <v>183</v>
      </c>
      <c r="K3" s="17">
        <v>6</v>
      </c>
      <c r="L3" s="17">
        <v>1097</v>
      </c>
      <c r="M3" s="18">
        <v>182.83333333333334</v>
      </c>
      <c r="N3" s="19">
        <v>4</v>
      </c>
      <c r="O3" s="20">
        <v>186.83333333333334</v>
      </c>
    </row>
    <row r="5" spans="1:17" x14ac:dyDescent="0.25">
      <c r="K5" s="8">
        <f>SUM(K2:K4)</f>
        <v>10</v>
      </c>
      <c r="L5" s="8">
        <f>SUM(L2:L4)</f>
        <v>1834</v>
      </c>
      <c r="M5" s="7">
        <f>SUM(L5/K5)</f>
        <v>183.4</v>
      </c>
      <c r="N5" s="8">
        <f>SUM(N2:N4)</f>
        <v>6</v>
      </c>
      <c r="O5" s="11">
        <f>SUM(M5+N5)</f>
        <v>189.4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E9D343A-7F74-41A0-810F-17330A199AB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21C44-73F5-46F3-8D1F-80DD98DCE8E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9451-6514-4315-8AEA-F71CF86806A3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141</v>
      </c>
      <c r="C2" s="41">
        <v>45063</v>
      </c>
      <c r="D2" s="67" t="s">
        <v>38</v>
      </c>
      <c r="E2" s="68">
        <v>192</v>
      </c>
      <c r="F2" s="68">
        <v>186</v>
      </c>
      <c r="G2" s="68">
        <v>187</v>
      </c>
      <c r="H2" s="68">
        <v>187</v>
      </c>
      <c r="I2" s="68"/>
      <c r="J2" s="68"/>
      <c r="K2" s="69">
        <v>4</v>
      </c>
      <c r="L2" s="69">
        <v>752</v>
      </c>
      <c r="M2" s="70">
        <v>188</v>
      </c>
      <c r="N2" s="71">
        <v>6</v>
      </c>
      <c r="O2" s="72">
        <v>194</v>
      </c>
    </row>
    <row r="3" spans="1:17" x14ac:dyDescent="0.25">
      <c r="A3" s="12" t="s">
        <v>26</v>
      </c>
      <c r="B3" s="39" t="s">
        <v>141</v>
      </c>
      <c r="C3" s="41">
        <v>45077</v>
      </c>
      <c r="D3" s="67" t="s">
        <v>38</v>
      </c>
      <c r="E3" s="68">
        <v>195</v>
      </c>
      <c r="F3" s="68">
        <v>195</v>
      </c>
      <c r="G3" s="68">
        <v>195</v>
      </c>
      <c r="H3" s="68">
        <v>193</v>
      </c>
      <c r="I3" s="68"/>
      <c r="J3" s="68"/>
      <c r="K3" s="69">
        <v>4</v>
      </c>
      <c r="L3" s="69">
        <v>778</v>
      </c>
      <c r="M3" s="70">
        <v>194.5</v>
      </c>
      <c r="N3" s="71">
        <v>13</v>
      </c>
      <c r="O3" s="72">
        <v>207.5</v>
      </c>
    </row>
    <row r="4" spans="1:17" x14ac:dyDescent="0.25">
      <c r="A4" s="12" t="s">
        <v>26</v>
      </c>
      <c r="B4" s="39" t="s">
        <v>141</v>
      </c>
      <c r="C4" s="41">
        <v>45091</v>
      </c>
      <c r="D4" s="67" t="s">
        <v>38</v>
      </c>
      <c r="E4" s="68">
        <v>194</v>
      </c>
      <c r="F4" s="68">
        <v>196</v>
      </c>
      <c r="G4" s="68">
        <v>195</v>
      </c>
      <c r="H4" s="68">
        <v>193</v>
      </c>
      <c r="I4" s="68"/>
      <c r="J4" s="68"/>
      <c r="K4" s="69">
        <v>4</v>
      </c>
      <c r="L4" s="69">
        <v>778</v>
      </c>
      <c r="M4" s="70">
        <v>194.5</v>
      </c>
      <c r="N4" s="71">
        <v>11</v>
      </c>
      <c r="O4" s="72">
        <v>205.5</v>
      </c>
    </row>
    <row r="5" spans="1:17" x14ac:dyDescent="0.25">
      <c r="A5" s="12" t="s">
        <v>26</v>
      </c>
      <c r="B5" s="39" t="s">
        <v>141</v>
      </c>
      <c r="C5" s="14">
        <v>45150</v>
      </c>
      <c r="D5" s="85" t="s">
        <v>38</v>
      </c>
      <c r="E5" s="86">
        <v>192</v>
      </c>
      <c r="F5" s="86">
        <v>195</v>
      </c>
      <c r="G5" s="86">
        <v>196</v>
      </c>
      <c r="H5" s="86">
        <v>194</v>
      </c>
      <c r="I5" s="86">
        <v>197</v>
      </c>
      <c r="J5" s="86">
        <v>198</v>
      </c>
      <c r="K5" s="87">
        <v>6</v>
      </c>
      <c r="L5" s="17">
        <v>1172</v>
      </c>
      <c r="M5" s="18">
        <v>195.33333333333334</v>
      </c>
      <c r="N5" s="19">
        <v>4</v>
      </c>
      <c r="O5" s="20">
        <v>199.33</v>
      </c>
    </row>
    <row r="6" spans="1:17" x14ac:dyDescent="0.25">
      <c r="A6" s="12" t="s">
        <v>26</v>
      </c>
      <c r="B6" s="39" t="s">
        <v>141</v>
      </c>
      <c r="C6" s="14">
        <v>45259</v>
      </c>
      <c r="D6" s="15" t="s">
        <v>38</v>
      </c>
      <c r="E6" s="16">
        <v>194</v>
      </c>
      <c r="F6" s="16">
        <v>197</v>
      </c>
      <c r="G6" s="89">
        <v>200</v>
      </c>
      <c r="H6" s="16">
        <v>197</v>
      </c>
      <c r="I6" s="16"/>
      <c r="J6" s="16"/>
      <c r="K6" s="17">
        <v>4</v>
      </c>
      <c r="L6" s="17">
        <v>788</v>
      </c>
      <c r="M6" s="18">
        <v>197</v>
      </c>
      <c r="N6" s="19">
        <v>7</v>
      </c>
      <c r="O6" s="20">
        <v>204</v>
      </c>
    </row>
    <row r="8" spans="1:17" x14ac:dyDescent="0.25">
      <c r="K8" s="8">
        <f>SUM(K2:K7)</f>
        <v>22</v>
      </c>
      <c r="L8" s="8">
        <f>SUM(L2:L7)</f>
        <v>4268</v>
      </c>
      <c r="M8" s="7">
        <f>SUM(L8/K8)</f>
        <v>194</v>
      </c>
      <c r="N8" s="8">
        <f>SUM(N2:N7)</f>
        <v>41</v>
      </c>
      <c r="O8" s="11">
        <f>SUM(M8+N8)</f>
        <v>235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D40A23F-9B0F-47DE-91EE-1214A69D2B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159283-A364-4FFF-BE66-7F47E9B4F3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29B16-2DB8-4873-B277-74C374A96300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185</v>
      </c>
      <c r="C2" s="14">
        <v>45111</v>
      </c>
      <c r="D2" s="15" t="s">
        <v>161</v>
      </c>
      <c r="E2" s="16">
        <v>188</v>
      </c>
      <c r="F2" s="16">
        <v>180</v>
      </c>
      <c r="G2" s="16">
        <v>193</v>
      </c>
      <c r="H2" s="16">
        <v>189</v>
      </c>
      <c r="I2" s="16"/>
      <c r="J2" s="16"/>
      <c r="K2" s="17">
        <v>4</v>
      </c>
      <c r="L2" s="17">
        <v>750</v>
      </c>
      <c r="M2" s="18">
        <v>187.5</v>
      </c>
      <c r="N2" s="19">
        <v>4</v>
      </c>
      <c r="O2" s="20">
        <v>191.5</v>
      </c>
    </row>
    <row r="3" spans="1:17" x14ac:dyDescent="0.25">
      <c r="A3" s="12" t="s">
        <v>26</v>
      </c>
      <c r="B3" s="13" t="s">
        <v>185</v>
      </c>
      <c r="C3" s="14">
        <v>45115</v>
      </c>
      <c r="D3" s="15" t="s">
        <v>161</v>
      </c>
      <c r="E3" s="16">
        <v>196</v>
      </c>
      <c r="F3" s="16">
        <v>193</v>
      </c>
      <c r="G3" s="16">
        <v>195.001</v>
      </c>
      <c r="H3" s="16">
        <v>192</v>
      </c>
      <c r="I3" s="16">
        <v>194</v>
      </c>
      <c r="J3" s="16">
        <v>190</v>
      </c>
      <c r="K3" s="17">
        <v>6</v>
      </c>
      <c r="L3" s="17">
        <v>1160.001</v>
      </c>
      <c r="M3" s="18">
        <v>193.33349999999999</v>
      </c>
      <c r="N3" s="19">
        <v>16</v>
      </c>
      <c r="O3" s="20">
        <v>209.33349999999999</v>
      </c>
    </row>
    <row r="4" spans="1:17" x14ac:dyDescent="0.25">
      <c r="A4" s="12" t="s">
        <v>26</v>
      </c>
      <c r="B4" s="13" t="s">
        <v>185</v>
      </c>
      <c r="C4" s="14">
        <v>45171</v>
      </c>
      <c r="D4" s="15" t="s">
        <v>232</v>
      </c>
      <c r="E4" s="16">
        <v>198</v>
      </c>
      <c r="F4" s="16">
        <v>199</v>
      </c>
      <c r="G4" s="16">
        <v>193</v>
      </c>
      <c r="H4" s="16">
        <v>191</v>
      </c>
      <c r="I4" s="16">
        <v>191</v>
      </c>
      <c r="J4" s="16">
        <v>193</v>
      </c>
      <c r="K4" s="17">
        <v>6</v>
      </c>
      <c r="L4" s="17">
        <v>1165</v>
      </c>
      <c r="M4" s="18">
        <v>194.16666666666666</v>
      </c>
      <c r="N4" s="19">
        <v>8</v>
      </c>
      <c r="O4" s="20">
        <v>202.16666666666666</v>
      </c>
    </row>
    <row r="5" spans="1:17" x14ac:dyDescent="0.25">
      <c r="A5" s="12" t="s">
        <v>26</v>
      </c>
      <c r="B5" s="13" t="s">
        <v>185</v>
      </c>
      <c r="C5" s="14">
        <v>45178</v>
      </c>
      <c r="D5" s="15" t="s">
        <v>161</v>
      </c>
      <c r="E5" s="16">
        <v>194</v>
      </c>
      <c r="F5" s="16">
        <v>197</v>
      </c>
      <c r="G5" s="16">
        <v>195</v>
      </c>
      <c r="H5" s="16">
        <v>199</v>
      </c>
      <c r="I5" s="16">
        <v>194</v>
      </c>
      <c r="J5" s="16">
        <v>194</v>
      </c>
      <c r="K5" s="17">
        <v>6</v>
      </c>
      <c r="L5" s="17">
        <v>1173</v>
      </c>
      <c r="M5" s="18">
        <v>195.5</v>
      </c>
      <c r="N5" s="19">
        <v>34</v>
      </c>
      <c r="O5" s="20">
        <v>229.5</v>
      </c>
    </row>
    <row r="6" spans="1:17" x14ac:dyDescent="0.25">
      <c r="A6" s="12" t="s">
        <v>26</v>
      </c>
      <c r="B6" s="13" t="s">
        <v>185</v>
      </c>
      <c r="C6" s="14">
        <v>45181</v>
      </c>
      <c r="D6" s="15" t="s">
        <v>161</v>
      </c>
      <c r="E6" s="16">
        <v>184</v>
      </c>
      <c r="F6" s="16">
        <v>197</v>
      </c>
      <c r="G6" s="16">
        <v>197</v>
      </c>
      <c r="H6" s="16">
        <v>194</v>
      </c>
      <c r="I6" s="16"/>
      <c r="J6" s="16"/>
      <c r="K6" s="17">
        <v>4</v>
      </c>
      <c r="L6" s="17">
        <v>772</v>
      </c>
      <c r="M6" s="18">
        <v>193</v>
      </c>
      <c r="N6" s="19">
        <v>5</v>
      </c>
      <c r="O6" s="20">
        <v>198</v>
      </c>
    </row>
    <row r="8" spans="1:17" x14ac:dyDescent="0.25">
      <c r="K8" s="8">
        <f>SUM(K2:K7)</f>
        <v>26</v>
      </c>
      <c r="L8" s="8">
        <f>SUM(L2:L7)</f>
        <v>5020.0010000000002</v>
      </c>
      <c r="M8" s="7">
        <f>SUM(L8/K8)</f>
        <v>193.07696153846155</v>
      </c>
      <c r="N8" s="8">
        <f>SUM(N2:N7)</f>
        <v>67</v>
      </c>
      <c r="O8" s="11">
        <f>SUM(M8+N8)</f>
        <v>260.07696153846155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" name="Range1_70"/>
  </protectedRanges>
  <hyperlinks>
    <hyperlink ref="Q1" location="'National Rankings'!A1" display="Back to Ranking" xr:uid="{4A32DB4E-F988-4339-880A-65C58A84A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8245D71-AD6D-4827-8BB3-06899AD94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866F-477E-4A89-97D0-3AE66A6EA866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156</v>
      </c>
      <c r="C2" s="41">
        <v>45080</v>
      </c>
      <c r="D2" s="67" t="s">
        <v>120</v>
      </c>
      <c r="E2" s="68">
        <v>196</v>
      </c>
      <c r="F2" s="68">
        <v>189</v>
      </c>
      <c r="G2" s="68">
        <v>194</v>
      </c>
      <c r="H2" s="68">
        <v>196</v>
      </c>
      <c r="I2" s="68"/>
      <c r="J2" s="68"/>
      <c r="K2" s="69">
        <v>4</v>
      </c>
      <c r="L2" s="69">
        <v>775</v>
      </c>
      <c r="M2" s="70">
        <v>193.75</v>
      </c>
      <c r="N2" s="71">
        <v>11</v>
      </c>
      <c r="O2" s="72">
        <v>204.75</v>
      </c>
    </row>
    <row r="3" spans="1:17" x14ac:dyDescent="0.25">
      <c r="A3" s="12" t="s">
        <v>26</v>
      </c>
      <c r="B3" s="13" t="s">
        <v>156</v>
      </c>
      <c r="C3" s="41">
        <v>45101</v>
      </c>
      <c r="D3" s="67" t="s">
        <v>38</v>
      </c>
      <c r="E3" s="68">
        <v>194</v>
      </c>
      <c r="F3" s="68">
        <v>197.001</v>
      </c>
      <c r="G3" s="68">
        <v>197</v>
      </c>
      <c r="H3" s="68">
        <v>198</v>
      </c>
      <c r="I3" s="68"/>
      <c r="J3" s="68"/>
      <c r="K3" s="69">
        <v>4</v>
      </c>
      <c r="L3" s="69">
        <v>786.00099999999998</v>
      </c>
      <c r="M3" s="70">
        <v>196.50024999999999</v>
      </c>
      <c r="N3" s="71">
        <v>8</v>
      </c>
      <c r="O3" s="72">
        <v>204.50024999999999</v>
      </c>
    </row>
    <row r="4" spans="1:17" x14ac:dyDescent="0.25">
      <c r="A4" s="12" t="s">
        <v>26</v>
      </c>
      <c r="B4" s="13" t="s">
        <v>156</v>
      </c>
      <c r="C4" s="41">
        <v>45105</v>
      </c>
      <c r="D4" s="67" t="s">
        <v>42</v>
      </c>
      <c r="E4" s="68">
        <v>196</v>
      </c>
      <c r="F4" s="68">
        <v>197</v>
      </c>
      <c r="G4" s="68">
        <v>199</v>
      </c>
      <c r="H4" s="68">
        <v>197</v>
      </c>
      <c r="I4" s="68"/>
      <c r="J4" s="68"/>
      <c r="K4" s="69">
        <v>4</v>
      </c>
      <c r="L4" s="69">
        <v>789</v>
      </c>
      <c r="M4" s="70">
        <v>197.25</v>
      </c>
      <c r="N4" s="71">
        <v>5</v>
      </c>
      <c r="O4" s="72">
        <v>202.25</v>
      </c>
    </row>
    <row r="5" spans="1:17" x14ac:dyDescent="0.25">
      <c r="A5" s="12" t="s">
        <v>26</v>
      </c>
      <c r="B5" s="13" t="s">
        <v>156</v>
      </c>
      <c r="C5" s="14">
        <v>45143</v>
      </c>
      <c r="D5" s="15" t="s">
        <v>120</v>
      </c>
      <c r="E5" s="16">
        <v>197</v>
      </c>
      <c r="F5" s="16">
        <v>199</v>
      </c>
      <c r="G5" s="16">
        <v>195.001</v>
      </c>
      <c r="H5" s="16">
        <v>197</v>
      </c>
      <c r="I5" s="16"/>
      <c r="J5" s="16"/>
      <c r="K5" s="17">
        <v>4</v>
      </c>
      <c r="L5" s="17">
        <v>788.00099999999998</v>
      </c>
      <c r="M5" s="18">
        <v>197.00024999999999</v>
      </c>
      <c r="N5" s="19">
        <v>13</v>
      </c>
      <c r="O5" s="20">
        <v>210.00024999999999</v>
      </c>
    </row>
    <row r="6" spans="1:17" x14ac:dyDescent="0.25">
      <c r="A6" s="12" t="s">
        <v>26</v>
      </c>
      <c r="B6" s="13" t="s">
        <v>156</v>
      </c>
      <c r="C6" s="14">
        <v>45150</v>
      </c>
      <c r="D6" s="85" t="s">
        <v>38</v>
      </c>
      <c r="E6" s="86">
        <v>198</v>
      </c>
      <c r="F6" s="86">
        <v>197</v>
      </c>
      <c r="G6" s="86">
        <v>194</v>
      </c>
      <c r="H6" s="86">
        <v>197</v>
      </c>
      <c r="I6" s="86">
        <v>196</v>
      </c>
      <c r="J6" s="86">
        <v>199.001</v>
      </c>
      <c r="K6" s="87">
        <v>6</v>
      </c>
      <c r="L6" s="17">
        <v>1181.001</v>
      </c>
      <c r="M6" s="18">
        <v>196.83349999999999</v>
      </c>
      <c r="N6" s="19">
        <v>8</v>
      </c>
      <c r="O6" s="20">
        <v>204.83</v>
      </c>
    </row>
    <row r="7" spans="1:17" x14ac:dyDescent="0.25">
      <c r="A7" s="12" t="s">
        <v>26</v>
      </c>
      <c r="B7" s="13" t="s">
        <v>156</v>
      </c>
      <c r="C7" s="14">
        <v>8654</v>
      </c>
      <c r="D7" s="15" t="s">
        <v>42</v>
      </c>
      <c r="E7" s="16">
        <v>195</v>
      </c>
      <c r="F7" s="16">
        <v>194</v>
      </c>
      <c r="G7" s="16">
        <v>192</v>
      </c>
      <c r="H7" s="16">
        <v>194</v>
      </c>
      <c r="I7" s="16">
        <v>193</v>
      </c>
      <c r="J7" s="16">
        <v>195</v>
      </c>
      <c r="K7" s="17">
        <v>6</v>
      </c>
      <c r="L7" s="17">
        <v>1163</v>
      </c>
      <c r="M7" s="18">
        <v>193.83333333333334</v>
      </c>
      <c r="N7" s="19">
        <v>16</v>
      </c>
      <c r="O7" s="20">
        <v>209.83333333333334</v>
      </c>
    </row>
    <row r="8" spans="1:17" x14ac:dyDescent="0.25">
      <c r="A8" s="12" t="s">
        <v>26</v>
      </c>
      <c r="B8" s="13" t="s">
        <v>156</v>
      </c>
      <c r="C8" s="14">
        <v>45185</v>
      </c>
      <c r="D8" s="15" t="s">
        <v>38</v>
      </c>
      <c r="E8" s="16">
        <v>197</v>
      </c>
      <c r="F8" s="16">
        <v>199</v>
      </c>
      <c r="G8" s="16">
        <v>199</v>
      </c>
      <c r="H8" s="16">
        <v>198.001</v>
      </c>
      <c r="I8" s="16">
        <v>196</v>
      </c>
      <c r="J8" s="16">
        <v>197</v>
      </c>
      <c r="K8" s="17">
        <v>6</v>
      </c>
      <c r="L8" s="17">
        <v>1186.001</v>
      </c>
      <c r="M8" s="18">
        <v>197.66683333333333</v>
      </c>
      <c r="N8" s="19">
        <v>26</v>
      </c>
      <c r="O8" s="20">
        <v>223.66683333333333</v>
      </c>
    </row>
    <row r="9" spans="1:17" x14ac:dyDescent="0.25">
      <c r="A9" s="12" t="s">
        <v>26</v>
      </c>
      <c r="B9" s="13" t="s">
        <v>156</v>
      </c>
      <c r="C9" s="14">
        <v>45238</v>
      </c>
      <c r="D9" s="15" t="s">
        <v>38</v>
      </c>
      <c r="E9" s="16">
        <v>196</v>
      </c>
      <c r="F9" s="16">
        <v>195</v>
      </c>
      <c r="G9" s="16">
        <v>194</v>
      </c>
      <c r="H9" s="16">
        <v>193</v>
      </c>
      <c r="I9" s="16"/>
      <c r="J9" s="16"/>
      <c r="K9" s="17">
        <v>4</v>
      </c>
      <c r="L9" s="17">
        <v>778</v>
      </c>
      <c r="M9" s="18">
        <v>194.5</v>
      </c>
      <c r="N9" s="19">
        <v>11</v>
      </c>
      <c r="O9" s="20">
        <v>205.5</v>
      </c>
    </row>
    <row r="11" spans="1:17" x14ac:dyDescent="0.25">
      <c r="K11" s="8">
        <f>SUM(K2:K10)</f>
        <v>38</v>
      </c>
      <c r="L11" s="8">
        <f>SUM(L2:L10)</f>
        <v>7446.0040000000008</v>
      </c>
      <c r="M11" s="7">
        <f>SUM(L11/K11)</f>
        <v>195.94747368421054</v>
      </c>
      <c r="N11" s="8">
        <f>SUM(N2:N10)</f>
        <v>98</v>
      </c>
      <c r="O11" s="11">
        <f>SUM(M11+N11)</f>
        <v>293.94747368421054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27E8F26-33AB-4C8B-A3AD-406DE6736C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474B5D-A026-4EC1-ACF3-E4E8D4264B8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14A8A-69C3-4770-9677-DFC0BC10720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197</v>
      </c>
      <c r="C2" s="14">
        <v>45116</v>
      </c>
      <c r="D2" s="15" t="s">
        <v>98</v>
      </c>
      <c r="E2" s="16">
        <v>182</v>
      </c>
      <c r="F2" s="16">
        <v>182</v>
      </c>
      <c r="G2" s="16">
        <v>182</v>
      </c>
      <c r="H2" s="16">
        <v>181</v>
      </c>
      <c r="I2" s="16"/>
      <c r="J2" s="16"/>
      <c r="K2" s="17">
        <v>4</v>
      </c>
      <c r="L2" s="17">
        <v>727</v>
      </c>
      <c r="M2" s="18">
        <v>181.75</v>
      </c>
      <c r="N2" s="19">
        <v>2</v>
      </c>
      <c r="O2" s="20">
        <v>183.75</v>
      </c>
    </row>
    <row r="4" spans="1:17" x14ac:dyDescent="0.25">
      <c r="K4" s="8">
        <f>SUM(K2:K3)</f>
        <v>4</v>
      </c>
      <c r="L4" s="8">
        <f>SUM(L2:L3)</f>
        <v>727</v>
      </c>
      <c r="M4" s="7">
        <f>SUM(L4/K4)</f>
        <v>181.75</v>
      </c>
      <c r="N4" s="8">
        <f>SUM(N2:N3)</f>
        <v>2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939AD945-58F8-473A-A564-A59E184898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A884D1-CCDE-4C24-9DF5-B5CD573789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C2C8-CF6C-4BEE-B142-72EA6A078D0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85</v>
      </c>
      <c r="C2" s="14">
        <v>45024</v>
      </c>
      <c r="D2" s="15" t="s">
        <v>34</v>
      </c>
      <c r="E2" s="22">
        <v>174</v>
      </c>
      <c r="F2" s="22">
        <v>158</v>
      </c>
      <c r="G2" s="22">
        <v>140</v>
      </c>
      <c r="H2" s="22">
        <v>178</v>
      </c>
      <c r="I2" s="22"/>
      <c r="J2" s="22"/>
      <c r="K2" s="17">
        <v>4</v>
      </c>
      <c r="L2" s="17">
        <v>650</v>
      </c>
      <c r="M2" s="18">
        <v>162.5</v>
      </c>
      <c r="N2" s="19">
        <v>2</v>
      </c>
      <c r="O2" s="20">
        <v>164.5</v>
      </c>
    </row>
    <row r="3" spans="1:17" x14ac:dyDescent="0.25">
      <c r="A3" s="12" t="s">
        <v>26</v>
      </c>
      <c r="B3" s="13" t="s">
        <v>85</v>
      </c>
      <c r="C3" s="14">
        <v>45213</v>
      </c>
      <c r="D3" s="15" t="s">
        <v>34</v>
      </c>
      <c r="E3" s="16">
        <v>175</v>
      </c>
      <c r="F3" s="16">
        <v>176</v>
      </c>
      <c r="G3" s="16">
        <v>170</v>
      </c>
      <c r="H3" s="16">
        <v>163</v>
      </c>
      <c r="I3" s="16"/>
      <c r="J3" s="16"/>
      <c r="K3" s="17">
        <v>4</v>
      </c>
      <c r="L3" s="17">
        <v>684</v>
      </c>
      <c r="M3" s="18">
        <v>171</v>
      </c>
      <c r="N3" s="19">
        <v>3</v>
      </c>
      <c r="O3" s="20">
        <v>174</v>
      </c>
    </row>
    <row r="5" spans="1:17" x14ac:dyDescent="0.25">
      <c r="K5" s="8">
        <f>SUM(K2:K4)</f>
        <v>8</v>
      </c>
      <c r="L5" s="8">
        <f>SUM(L2:L4)</f>
        <v>1334</v>
      </c>
      <c r="M5" s="7">
        <f>SUM(L5/K5)</f>
        <v>166.75</v>
      </c>
      <c r="N5" s="8">
        <f>SUM(N2:N4)</f>
        <v>5</v>
      </c>
      <c r="O5" s="11">
        <f>SUM(M5+N5)</f>
        <v>171.75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60A7BD3-899E-4F64-9C1A-C1BDD728D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E66F7A-047A-4E31-8442-F409ACEFEC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9C8B-1E98-474C-97CE-7AB6AAD4A96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254</v>
      </c>
      <c r="C2" s="14">
        <v>45199</v>
      </c>
      <c r="D2" s="15" t="s">
        <v>33</v>
      </c>
      <c r="E2" s="16">
        <v>186</v>
      </c>
      <c r="F2" s="16">
        <v>191</v>
      </c>
      <c r="G2" s="16">
        <v>189</v>
      </c>
      <c r="H2" s="16">
        <v>192</v>
      </c>
      <c r="I2" s="16">
        <v>188</v>
      </c>
      <c r="J2" s="16">
        <v>189</v>
      </c>
      <c r="K2" s="17">
        <v>6</v>
      </c>
      <c r="L2" s="17">
        <v>1135</v>
      </c>
      <c r="M2" s="18">
        <v>189.16666666666666</v>
      </c>
      <c r="N2" s="19">
        <v>4</v>
      </c>
      <c r="O2" s="20">
        <v>193.16666666666666</v>
      </c>
    </row>
    <row r="4" spans="1:17" x14ac:dyDescent="0.25">
      <c r="K4" s="8">
        <f>SUM(K2:K3)</f>
        <v>6</v>
      </c>
      <c r="L4" s="8">
        <f>SUM(L2:L3)</f>
        <v>1135</v>
      </c>
      <c r="M4" s="7">
        <f>SUM(L4/K4)</f>
        <v>189.16666666666666</v>
      </c>
      <c r="N4" s="8">
        <f>SUM(N2:N3)</f>
        <v>4</v>
      </c>
      <c r="O4" s="11">
        <f>SUM(M4+N4)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94A3EF33-4F1E-4473-AA30-484A1F76567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DD8ABA-DFF7-436E-AB33-21AC802F1F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3CF2F-7876-41B1-B290-AE298A8713CE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237</v>
      </c>
      <c r="C2" s="14">
        <v>45175</v>
      </c>
      <c r="D2" s="15" t="s">
        <v>38</v>
      </c>
      <c r="E2" s="16">
        <v>188</v>
      </c>
      <c r="F2" s="16">
        <v>185</v>
      </c>
      <c r="G2" s="16">
        <v>191</v>
      </c>
      <c r="H2" s="16">
        <v>189</v>
      </c>
      <c r="I2" s="16"/>
      <c r="J2" s="16"/>
      <c r="K2" s="17">
        <v>4</v>
      </c>
      <c r="L2" s="17">
        <v>753</v>
      </c>
      <c r="M2" s="18">
        <v>188.25</v>
      </c>
      <c r="N2" s="19">
        <v>11</v>
      </c>
      <c r="O2" s="20">
        <v>199.25</v>
      </c>
    </row>
    <row r="3" spans="1:17" x14ac:dyDescent="0.25">
      <c r="A3" s="12" t="s">
        <v>26</v>
      </c>
      <c r="B3" s="13" t="s">
        <v>237</v>
      </c>
      <c r="C3" s="14">
        <v>45182</v>
      </c>
      <c r="D3" s="15" t="s">
        <v>38</v>
      </c>
      <c r="E3" s="16">
        <v>180</v>
      </c>
      <c r="F3" s="16">
        <v>179</v>
      </c>
      <c r="G3" s="16">
        <v>180</v>
      </c>
      <c r="H3" s="16">
        <v>181</v>
      </c>
      <c r="I3" s="16"/>
      <c r="J3" s="16"/>
      <c r="K3" s="17">
        <v>4</v>
      </c>
      <c r="L3" s="17">
        <v>720</v>
      </c>
      <c r="M3" s="18">
        <v>180</v>
      </c>
      <c r="N3" s="19">
        <v>6</v>
      </c>
      <c r="O3" s="20">
        <v>186</v>
      </c>
    </row>
    <row r="4" spans="1:17" x14ac:dyDescent="0.25">
      <c r="A4" s="12" t="s">
        <v>26</v>
      </c>
      <c r="B4" s="13" t="s">
        <v>237</v>
      </c>
      <c r="C4" s="14">
        <v>45189</v>
      </c>
      <c r="D4" s="15" t="s">
        <v>38</v>
      </c>
      <c r="E4" s="16">
        <v>185</v>
      </c>
      <c r="F4" s="16">
        <v>187</v>
      </c>
      <c r="G4" s="16">
        <v>185</v>
      </c>
      <c r="H4" s="16">
        <v>186</v>
      </c>
      <c r="I4" s="16"/>
      <c r="J4" s="16"/>
      <c r="K4" s="17">
        <v>4</v>
      </c>
      <c r="L4" s="17">
        <v>743</v>
      </c>
      <c r="M4" s="18">
        <v>185.75</v>
      </c>
      <c r="N4" s="19">
        <v>3</v>
      </c>
      <c r="O4" s="20">
        <v>188.75</v>
      </c>
    </row>
    <row r="5" spans="1:17" x14ac:dyDescent="0.25">
      <c r="A5" s="12" t="s">
        <v>26</v>
      </c>
      <c r="B5" s="13" t="s">
        <v>237</v>
      </c>
      <c r="C5" s="14">
        <v>45203</v>
      </c>
      <c r="D5" s="15" t="s">
        <v>38</v>
      </c>
      <c r="E5" s="16">
        <v>173</v>
      </c>
      <c r="F5" s="16">
        <v>178</v>
      </c>
      <c r="G5" s="16">
        <v>188</v>
      </c>
      <c r="H5" s="16">
        <v>187</v>
      </c>
      <c r="I5" s="16"/>
      <c r="J5" s="16"/>
      <c r="K5" s="17">
        <v>4</v>
      </c>
      <c r="L5" s="17">
        <v>726</v>
      </c>
      <c r="M5" s="18">
        <v>181.5</v>
      </c>
      <c r="N5" s="19">
        <v>3</v>
      </c>
      <c r="O5" s="20">
        <v>184.5</v>
      </c>
    </row>
    <row r="6" spans="1:17" x14ac:dyDescent="0.25">
      <c r="A6" s="12" t="s">
        <v>26</v>
      </c>
      <c r="B6" s="13" t="s">
        <v>237</v>
      </c>
      <c r="C6" s="14">
        <v>45231</v>
      </c>
      <c r="D6" s="15" t="s">
        <v>38</v>
      </c>
      <c r="E6" s="16">
        <v>191</v>
      </c>
      <c r="F6" s="16">
        <v>180</v>
      </c>
      <c r="G6" s="16">
        <v>182</v>
      </c>
      <c r="H6" s="16">
        <v>176</v>
      </c>
      <c r="I6" s="16"/>
      <c r="J6" s="16"/>
      <c r="K6" s="17">
        <v>4</v>
      </c>
      <c r="L6" s="17">
        <v>729</v>
      </c>
      <c r="M6" s="18">
        <v>182.25</v>
      </c>
      <c r="N6" s="19">
        <v>3</v>
      </c>
      <c r="O6" s="20">
        <v>185.25</v>
      </c>
    </row>
    <row r="7" spans="1:17" x14ac:dyDescent="0.25">
      <c r="A7" s="12" t="s">
        <v>26</v>
      </c>
      <c r="B7" s="13" t="s">
        <v>237</v>
      </c>
      <c r="C7" s="14">
        <v>45238</v>
      </c>
      <c r="D7" s="15" t="s">
        <v>38</v>
      </c>
      <c r="E7" s="16">
        <v>180</v>
      </c>
      <c r="F7" s="16">
        <v>171</v>
      </c>
      <c r="G7" s="16">
        <v>188</v>
      </c>
      <c r="H7" s="16">
        <v>167</v>
      </c>
      <c r="I7" s="16"/>
      <c r="J7" s="16"/>
      <c r="K7" s="17">
        <v>4</v>
      </c>
      <c r="L7" s="17">
        <v>706</v>
      </c>
      <c r="M7" s="18">
        <v>176.5</v>
      </c>
      <c r="N7" s="19">
        <v>2</v>
      </c>
      <c r="O7" s="20">
        <v>178.5</v>
      </c>
    </row>
    <row r="8" spans="1:17" x14ac:dyDescent="0.25">
      <c r="A8" s="12" t="s">
        <v>26</v>
      </c>
      <c r="B8" s="13" t="s">
        <v>237</v>
      </c>
      <c r="C8" s="14">
        <v>45259</v>
      </c>
      <c r="D8" s="15" t="s">
        <v>38</v>
      </c>
      <c r="E8" s="16">
        <v>180</v>
      </c>
      <c r="F8" s="16">
        <v>176</v>
      </c>
      <c r="G8" s="16">
        <v>187</v>
      </c>
      <c r="H8" s="16">
        <v>186</v>
      </c>
      <c r="I8" s="16"/>
      <c r="J8" s="16"/>
      <c r="K8" s="17">
        <v>4</v>
      </c>
      <c r="L8" s="17">
        <v>729</v>
      </c>
      <c r="M8" s="18">
        <v>182.25</v>
      </c>
      <c r="N8" s="19">
        <v>2</v>
      </c>
      <c r="O8" s="20">
        <v>184.25</v>
      </c>
    </row>
    <row r="10" spans="1:17" x14ac:dyDescent="0.25">
      <c r="K10" s="8">
        <f>SUM(K2:K9)</f>
        <v>28</v>
      </c>
      <c r="L10" s="8">
        <f>SUM(L2:L9)</f>
        <v>5106</v>
      </c>
      <c r="M10" s="7">
        <f>SUM(L10/K10)</f>
        <v>182.35714285714286</v>
      </c>
      <c r="N10" s="8">
        <f>SUM(N2:N9)</f>
        <v>30</v>
      </c>
      <c r="O10" s="11">
        <f>SUM(M10+N10)</f>
        <v>212.35714285714286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sqref="C5 E5:J5" name="Range1_18"/>
    <protectedRange sqref="D5" name="Range1_1_13"/>
    <protectedRange algorithmName="SHA-512" hashValue="ON39YdpmFHfN9f47KpiRvqrKx0V9+erV1CNkpWzYhW/Qyc6aT8rEyCrvauWSYGZK2ia3o7vd3akF07acHAFpOA==" saltValue="yVW9XmDwTqEnmpSGai0KYg==" spinCount="100000" sqref="C6:C8" name="Range1_7_1"/>
    <protectedRange algorithmName="SHA-512" hashValue="ON39YdpmFHfN9f47KpiRvqrKx0V9+erV1CNkpWzYhW/Qyc6aT8rEyCrvauWSYGZK2ia3o7vd3akF07acHAFpOA==" saltValue="yVW9XmDwTqEnmpSGai0KYg==" spinCount="100000" sqref="D6:D8" name="Range1_1_5"/>
    <protectedRange algorithmName="SHA-512" hashValue="ON39YdpmFHfN9f47KpiRvqrKx0V9+erV1CNkpWzYhW/Qyc6aT8rEyCrvauWSYGZK2ia3o7vd3akF07acHAFpOA==" saltValue="yVW9XmDwTqEnmpSGai0KYg==" spinCount="100000" sqref="E6:J8" name="Range1_12"/>
  </protectedRanges>
  <conditionalFormatting sqref="I2:I8">
    <cfRule type="top10" dxfId="33" priority="1" rank="1"/>
  </conditionalFormatting>
  <conditionalFormatting sqref="J2:J8">
    <cfRule type="top10" dxfId="32" priority="2" rank="1"/>
  </conditionalFormatting>
  <hyperlinks>
    <hyperlink ref="Q1" location="'National Rankings'!A1" display="Back to Ranking" xr:uid="{5B2B49FA-691B-475B-B2D2-EE07023378D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4F68058-1F7C-485C-8171-BF5F6B2BC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C38CB-72E3-4651-B368-1E8FA6FDF12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204</v>
      </c>
      <c r="C2" s="14">
        <v>45132</v>
      </c>
      <c r="D2" s="15" t="s">
        <v>161</v>
      </c>
      <c r="E2" s="16">
        <v>198</v>
      </c>
      <c r="F2" s="16">
        <v>196</v>
      </c>
      <c r="G2" s="16">
        <v>197</v>
      </c>
      <c r="H2" s="16"/>
      <c r="I2" s="16"/>
      <c r="J2" s="16"/>
      <c r="K2" s="17">
        <v>3</v>
      </c>
      <c r="L2" s="17">
        <v>591</v>
      </c>
      <c r="M2" s="18">
        <v>197</v>
      </c>
      <c r="N2" s="19">
        <v>11</v>
      </c>
      <c r="O2" s="20">
        <v>208</v>
      </c>
    </row>
    <row r="3" spans="1:17" x14ac:dyDescent="0.25">
      <c r="A3" s="12" t="s">
        <v>26</v>
      </c>
      <c r="B3" s="13" t="s">
        <v>204</v>
      </c>
      <c r="C3" s="14">
        <v>45139</v>
      </c>
      <c r="D3" s="15" t="s">
        <v>161</v>
      </c>
      <c r="E3" s="16">
        <v>195</v>
      </c>
      <c r="F3" s="16">
        <v>197</v>
      </c>
      <c r="G3" s="16">
        <v>198</v>
      </c>
      <c r="H3" s="16"/>
      <c r="I3" s="16"/>
      <c r="J3" s="16"/>
      <c r="K3" s="17">
        <v>3</v>
      </c>
      <c r="L3" s="17">
        <v>590</v>
      </c>
      <c r="M3" s="18">
        <v>196.66666666666666</v>
      </c>
      <c r="N3" s="19">
        <v>11</v>
      </c>
      <c r="O3" s="20">
        <v>207.66666666666666</v>
      </c>
    </row>
    <row r="4" spans="1:17" x14ac:dyDescent="0.25">
      <c r="A4" s="12" t="s">
        <v>26</v>
      </c>
      <c r="B4" s="13" t="s">
        <v>203</v>
      </c>
      <c r="C4" s="14">
        <v>45171</v>
      </c>
      <c r="D4" s="15" t="s">
        <v>232</v>
      </c>
      <c r="E4" s="16">
        <v>199</v>
      </c>
      <c r="F4" s="16">
        <v>196</v>
      </c>
      <c r="G4" s="16">
        <v>197</v>
      </c>
      <c r="H4" s="16">
        <v>196</v>
      </c>
      <c r="I4" s="16">
        <v>195</v>
      </c>
      <c r="J4" s="16">
        <v>196</v>
      </c>
      <c r="K4" s="17">
        <v>6</v>
      </c>
      <c r="L4" s="17">
        <v>1179</v>
      </c>
      <c r="M4" s="18">
        <v>196.5</v>
      </c>
      <c r="N4" s="19">
        <v>14</v>
      </c>
      <c r="O4" s="20">
        <v>210.5</v>
      </c>
    </row>
    <row r="6" spans="1:17" x14ac:dyDescent="0.25">
      <c r="K6" s="8">
        <f>SUM(K2:K5)</f>
        <v>12</v>
      </c>
      <c r="L6" s="8">
        <f>SUM(L2:L5)</f>
        <v>2360</v>
      </c>
      <c r="M6" s="7">
        <f>SUM(L6/K6)</f>
        <v>196.66666666666666</v>
      </c>
      <c r="N6" s="8">
        <f>SUM(N2:N5)</f>
        <v>36</v>
      </c>
      <c r="O6" s="11">
        <f>SUM(M6+N6)</f>
        <v>232.66666666666666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" name="Range1_70"/>
  </protectedRanges>
  <conditionalFormatting sqref="H2:H3">
    <cfRule type="top10" dxfId="31" priority="3" rank="1"/>
  </conditionalFormatting>
  <conditionalFormatting sqref="I2:I3">
    <cfRule type="top10" dxfId="30" priority="4" rank="1"/>
  </conditionalFormatting>
  <conditionalFormatting sqref="J2:J3">
    <cfRule type="top10" dxfId="29" priority="5" rank="1"/>
  </conditionalFormatting>
  <hyperlinks>
    <hyperlink ref="Q1" location="'National Rankings'!A1" display="Back to Ranking" xr:uid="{6CB10337-9820-453B-8E9D-E714BEF053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35EEA32-ACCA-47E0-9663-5E0A0BD52A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4CFF1-1CF7-4668-83F0-77026A4708B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228</v>
      </c>
      <c r="C2" s="14">
        <v>45151</v>
      </c>
      <c r="D2" s="15" t="s">
        <v>98</v>
      </c>
      <c r="E2" s="22">
        <v>188</v>
      </c>
      <c r="F2" s="22">
        <v>193</v>
      </c>
      <c r="G2" s="22">
        <v>190</v>
      </c>
      <c r="H2" s="22">
        <v>193</v>
      </c>
      <c r="I2" s="22">
        <v>192</v>
      </c>
      <c r="J2" s="22">
        <v>196</v>
      </c>
      <c r="K2" s="17">
        <v>6</v>
      </c>
      <c r="L2" s="17">
        <v>1152</v>
      </c>
      <c r="M2" s="18">
        <v>192</v>
      </c>
      <c r="N2" s="19">
        <v>6</v>
      </c>
      <c r="O2" s="20">
        <v>198</v>
      </c>
    </row>
    <row r="4" spans="1:17" x14ac:dyDescent="0.25">
      <c r="K4" s="8">
        <f>SUM(K2:K3)</f>
        <v>6</v>
      </c>
      <c r="L4" s="8">
        <f>SUM(L2:L3)</f>
        <v>1152</v>
      </c>
      <c r="M4" s="7">
        <f>SUM(L4/K4)</f>
        <v>192</v>
      </c>
      <c r="N4" s="8">
        <f>SUM(N2:N3)</f>
        <v>6</v>
      </c>
      <c r="O4" s="11">
        <f>SUM(M4+N4)</f>
        <v>198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7"/>
    <protectedRange algorithmName="SHA-512" hashValue="ON39YdpmFHfN9f47KpiRvqrKx0V9+erV1CNkpWzYhW/Qyc6aT8rEyCrvauWSYGZK2ia3o7vd3akF07acHAFpOA==" saltValue="yVW9XmDwTqEnmpSGai0KYg==" spinCount="100000" sqref="E2:J2 B2" name="Range1_18"/>
    <protectedRange algorithmName="SHA-512" hashValue="ON39YdpmFHfN9f47KpiRvqrKx0V9+erV1CNkpWzYhW/Qyc6aT8rEyCrvauWSYGZK2ia3o7vd3akF07acHAFpOA==" saltValue="yVW9XmDwTqEnmpSGai0KYg==" spinCount="100000" sqref="D2" name="Range1_1_13"/>
  </protectedRanges>
  <hyperlinks>
    <hyperlink ref="Q1" location="'National Rankings'!A1" display="Back to Ranking" xr:uid="{9D5910D4-84B1-4522-8018-C4F7B4F15D1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72114B-292C-4E47-B18F-8626CDA7F3B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F0E0-CDEA-486F-BFBD-36928057F070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20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135</v>
      </c>
      <c r="C2" s="41">
        <v>45053</v>
      </c>
      <c r="D2" s="67" t="s">
        <v>122</v>
      </c>
      <c r="E2" s="68">
        <v>171</v>
      </c>
      <c r="F2" s="68">
        <v>175</v>
      </c>
      <c r="G2" s="68">
        <v>185</v>
      </c>
      <c r="H2" s="68">
        <v>171</v>
      </c>
      <c r="I2" s="68"/>
      <c r="J2" s="68"/>
      <c r="K2" s="69">
        <v>4</v>
      </c>
      <c r="L2" s="69">
        <v>702</v>
      </c>
      <c r="M2" s="70">
        <v>175.5</v>
      </c>
      <c r="N2" s="71">
        <v>2</v>
      </c>
      <c r="O2" s="72">
        <v>177.5</v>
      </c>
    </row>
    <row r="3" spans="1:17" x14ac:dyDescent="0.25">
      <c r="A3" s="40" t="s">
        <v>26</v>
      </c>
      <c r="B3" s="39" t="s">
        <v>135</v>
      </c>
      <c r="C3" s="41">
        <v>45081</v>
      </c>
      <c r="D3" s="67" t="s">
        <v>122</v>
      </c>
      <c r="E3" s="68">
        <v>174</v>
      </c>
      <c r="F3" s="68">
        <v>176</v>
      </c>
      <c r="G3" s="68">
        <v>176</v>
      </c>
      <c r="H3" s="68">
        <v>178</v>
      </c>
      <c r="I3" s="68"/>
      <c r="J3" s="68"/>
      <c r="K3" s="69">
        <v>4</v>
      </c>
      <c r="L3" s="69">
        <v>704</v>
      </c>
      <c r="M3" s="70">
        <v>176</v>
      </c>
      <c r="N3" s="71">
        <v>2</v>
      </c>
      <c r="O3" s="72">
        <v>178</v>
      </c>
    </row>
    <row r="4" spans="1:17" x14ac:dyDescent="0.25">
      <c r="A4" s="12" t="s">
        <v>26</v>
      </c>
      <c r="B4" s="13" t="s">
        <v>135</v>
      </c>
      <c r="C4" s="14">
        <v>45144</v>
      </c>
      <c r="D4" s="15" t="s">
        <v>122</v>
      </c>
      <c r="E4" s="16">
        <v>185</v>
      </c>
      <c r="F4" s="16">
        <v>182</v>
      </c>
      <c r="G4" s="16">
        <v>180</v>
      </c>
      <c r="H4" s="16">
        <v>184</v>
      </c>
      <c r="I4" s="16"/>
      <c r="J4" s="16"/>
      <c r="K4" s="17">
        <v>4</v>
      </c>
      <c r="L4" s="17">
        <v>731</v>
      </c>
      <c r="M4" s="18">
        <v>182.75</v>
      </c>
      <c r="N4" s="19">
        <v>2</v>
      </c>
      <c r="O4" s="20">
        <v>184.75</v>
      </c>
    </row>
    <row r="5" spans="1:17" x14ac:dyDescent="0.25">
      <c r="A5" s="12" t="s">
        <v>26</v>
      </c>
      <c r="B5" s="13" t="s">
        <v>239</v>
      </c>
      <c r="C5" s="14">
        <v>45179</v>
      </c>
      <c r="D5" s="15" t="s">
        <v>122</v>
      </c>
      <c r="E5" s="16">
        <v>183</v>
      </c>
      <c r="F5" s="16">
        <v>182</v>
      </c>
      <c r="G5" s="16">
        <v>176</v>
      </c>
      <c r="H5" s="16">
        <v>186</v>
      </c>
      <c r="I5" s="16"/>
      <c r="J5" s="16"/>
      <c r="K5" s="17">
        <v>4</v>
      </c>
      <c r="L5" s="17">
        <v>727</v>
      </c>
      <c r="M5" s="18">
        <v>181.75</v>
      </c>
      <c r="N5" s="19">
        <v>2</v>
      </c>
      <c r="O5" s="20">
        <v>183.75</v>
      </c>
    </row>
    <row r="7" spans="1:17" x14ac:dyDescent="0.25">
      <c r="K7" s="8">
        <f>SUM(K2:K6)</f>
        <v>16</v>
      </c>
      <c r="L7" s="8">
        <f>SUM(L2:L6)</f>
        <v>2864</v>
      </c>
      <c r="M7" s="7">
        <f>SUM(L7/K7)</f>
        <v>179</v>
      </c>
      <c r="N7" s="8">
        <f>SUM(N2:N6)</f>
        <v>8</v>
      </c>
      <c r="O7" s="11">
        <f>SUM(M7+N7)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I3">
    <cfRule type="top10" dxfId="28" priority="3" rank="1"/>
  </conditionalFormatting>
  <conditionalFormatting sqref="I3:J3">
    <cfRule type="cellIs" dxfId="27" priority="2" operator="greaterThanOrEqual">
      <formula>200</formula>
    </cfRule>
  </conditionalFormatting>
  <conditionalFormatting sqref="J3">
    <cfRule type="top10" dxfId="26" priority="7" rank="1"/>
  </conditionalFormatting>
  <hyperlinks>
    <hyperlink ref="Q1" location="'National Rankings'!A1" display="Back to Ranking" xr:uid="{27B14CB4-831D-4DE1-923E-C972F57ABB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EDA4C-E2CC-4FDB-B35A-81831B2B32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78D18-4DD0-4E77-BD58-5C26D78BE5E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212</v>
      </c>
      <c r="C2" s="14">
        <v>45143</v>
      </c>
      <c r="D2" s="15" t="s">
        <v>53</v>
      </c>
      <c r="E2" s="16">
        <v>183</v>
      </c>
      <c r="F2" s="16">
        <v>190</v>
      </c>
      <c r="G2" s="16">
        <v>186</v>
      </c>
      <c r="H2" s="16">
        <v>187</v>
      </c>
      <c r="I2" s="16"/>
      <c r="J2" s="16"/>
      <c r="K2" s="17">
        <v>4</v>
      </c>
      <c r="L2" s="17">
        <v>746</v>
      </c>
      <c r="M2" s="18">
        <v>186.5</v>
      </c>
      <c r="N2" s="19">
        <v>2</v>
      </c>
      <c r="O2" s="20">
        <v>188.5</v>
      </c>
    </row>
    <row r="4" spans="1:17" x14ac:dyDescent="0.25">
      <c r="K4" s="8">
        <f>SUM(K2:K3)</f>
        <v>4</v>
      </c>
      <c r="L4" s="8">
        <f>SUM(L2:L3)</f>
        <v>746</v>
      </c>
      <c r="M4" s="7">
        <f>SUM(L4/K4)</f>
        <v>186.5</v>
      </c>
      <c r="N4" s="8">
        <f>SUM(N2:N3)</f>
        <v>2</v>
      </c>
      <c r="O4" s="11">
        <f>SUM(M4+N4)</f>
        <v>188.5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EE8F153-9F37-496C-BD1F-C0760233AA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C7D271-F445-494F-9EAB-4A12E4B28B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3E905-85BC-46B0-A48A-9D0775B8BF4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187</v>
      </c>
      <c r="C2" s="14">
        <v>45115</v>
      </c>
      <c r="D2" s="15" t="s">
        <v>44</v>
      </c>
      <c r="E2" s="16">
        <v>171.0001</v>
      </c>
      <c r="F2" s="16">
        <v>185.0001</v>
      </c>
      <c r="G2" s="16">
        <v>181.0001</v>
      </c>
      <c r="H2" s="16"/>
      <c r="I2" s="16"/>
      <c r="J2" s="16"/>
      <c r="K2" s="17">
        <v>3</v>
      </c>
      <c r="L2" s="17">
        <v>537.00030000000004</v>
      </c>
      <c r="M2" s="18">
        <v>179.0001</v>
      </c>
      <c r="N2" s="19">
        <v>4</v>
      </c>
      <c r="O2" s="20">
        <v>183.0001</v>
      </c>
    </row>
    <row r="4" spans="1:17" x14ac:dyDescent="0.25">
      <c r="K4" s="8">
        <f>SUM(K2:K3)</f>
        <v>3</v>
      </c>
      <c r="L4" s="8">
        <f>SUM(L2:L3)</f>
        <v>537.00030000000004</v>
      </c>
      <c r="M4" s="7">
        <f>SUM(L4/K4)</f>
        <v>179.0001</v>
      </c>
      <c r="N4" s="8">
        <f>SUM(N2:N3)</f>
        <v>4</v>
      </c>
      <c r="O4" s="11">
        <f>SUM(M4+N4)</f>
        <v>183.0001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1"/>
    <protectedRange algorithmName="SHA-512" hashValue="ON39YdpmFHfN9f47KpiRvqrKx0V9+erV1CNkpWzYhW/Qyc6aT8rEyCrvauWSYGZK2ia3o7vd3akF07acHAFpOA==" saltValue="yVW9XmDwTqEnmpSGai0KYg==" spinCount="100000" sqref="D2" name="Range1_1_6"/>
  </protectedRanges>
  <conditionalFormatting sqref="H2">
    <cfRule type="top10" dxfId="25" priority="3" rank="1"/>
  </conditionalFormatting>
  <conditionalFormatting sqref="H2:J2">
    <cfRule type="cellIs" dxfId="24" priority="1" operator="equal">
      <formula>200</formula>
    </cfRule>
  </conditionalFormatting>
  <conditionalFormatting sqref="I2">
    <cfRule type="top10" dxfId="23" priority="2" rank="1"/>
  </conditionalFormatting>
  <conditionalFormatting sqref="J2">
    <cfRule type="top10" dxfId="22" priority="7" rank="1"/>
  </conditionalFormatting>
  <hyperlinks>
    <hyperlink ref="Q1" location="'National Rankings'!A1" display="Back to Ranking" xr:uid="{FB1B0E63-AE87-4F4F-8E94-72EC207299B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8B74E8-3CE3-43B7-A693-C26D13CCAF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24BB-B945-42B9-84CF-9F008448669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208</v>
      </c>
      <c r="C2" s="14">
        <v>45143</v>
      </c>
      <c r="D2" s="15" t="s">
        <v>125</v>
      </c>
      <c r="E2" s="16">
        <v>172</v>
      </c>
      <c r="F2" s="16">
        <v>180</v>
      </c>
      <c r="G2" s="16">
        <v>184</v>
      </c>
      <c r="H2" s="16">
        <v>185</v>
      </c>
      <c r="I2" s="16"/>
      <c r="J2" s="16"/>
      <c r="K2" s="17">
        <v>4</v>
      </c>
      <c r="L2" s="17">
        <v>721</v>
      </c>
      <c r="M2" s="18">
        <v>180.25</v>
      </c>
      <c r="N2" s="19">
        <v>4</v>
      </c>
      <c r="O2" s="20">
        <v>184.25</v>
      </c>
    </row>
    <row r="4" spans="1:17" x14ac:dyDescent="0.25">
      <c r="K4" s="8">
        <f>SUM(K2:K3)</f>
        <v>4</v>
      </c>
      <c r="L4" s="8">
        <f>SUM(L2:L3)</f>
        <v>721</v>
      </c>
      <c r="M4" s="7">
        <f>SUM(L4/K4)</f>
        <v>180.25</v>
      </c>
      <c r="N4" s="8">
        <f>SUM(N2:N3)</f>
        <v>4</v>
      </c>
      <c r="O4" s="11">
        <f>SUM(M4+N4)</f>
        <v>184.25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0"/>
    <protectedRange algorithmName="SHA-512" hashValue="ON39YdpmFHfN9f47KpiRvqrKx0V9+erV1CNkpWzYhW/Qyc6aT8rEyCrvauWSYGZK2ia3o7vd3akF07acHAFpOA==" saltValue="yVW9XmDwTqEnmpSGai0KYg==" spinCount="100000" sqref="D2" name="Range1_1_26"/>
  </protectedRanges>
  <conditionalFormatting sqref="I2">
    <cfRule type="top10" dxfId="21" priority="2" rank="1"/>
  </conditionalFormatting>
  <conditionalFormatting sqref="J2">
    <cfRule type="top10" dxfId="20" priority="1" rank="1"/>
  </conditionalFormatting>
  <hyperlinks>
    <hyperlink ref="Q1" location="'National Rankings'!A1" display="Back to Ranking" xr:uid="{F19CDE6C-ADAF-4A38-8C92-F5291B83C0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6D46DF-0343-4B7C-9EAC-4A5C87DA462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B8FD-FECF-426A-9C1B-C31CB7581550}">
  <sheetPr codeName="Sheet3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28</v>
      </c>
      <c r="C2" s="14">
        <v>44940</v>
      </c>
      <c r="D2" s="15" t="s">
        <v>34</v>
      </c>
      <c r="E2" s="16">
        <v>183</v>
      </c>
      <c r="F2" s="16">
        <v>181</v>
      </c>
      <c r="G2" s="16">
        <v>182</v>
      </c>
      <c r="H2" s="16">
        <v>185</v>
      </c>
      <c r="I2" s="16"/>
      <c r="J2" s="16"/>
      <c r="K2" s="17">
        <v>4</v>
      </c>
      <c r="L2" s="17">
        <v>731</v>
      </c>
      <c r="M2" s="18">
        <v>182.75</v>
      </c>
      <c r="N2" s="19">
        <v>2</v>
      </c>
      <c r="O2" s="20">
        <v>184.75</v>
      </c>
    </row>
    <row r="3" spans="1:17" x14ac:dyDescent="0.25">
      <c r="A3" s="12" t="s">
        <v>26</v>
      </c>
      <c r="B3" s="13" t="s">
        <v>28</v>
      </c>
      <c r="C3" s="14">
        <v>44996</v>
      </c>
      <c r="D3" s="15" t="s">
        <v>47</v>
      </c>
      <c r="E3" s="16">
        <v>185</v>
      </c>
      <c r="F3" s="16">
        <v>177</v>
      </c>
      <c r="G3" s="16">
        <v>184.001</v>
      </c>
      <c r="H3" s="16">
        <v>178</v>
      </c>
      <c r="I3" s="16"/>
      <c r="J3" s="16"/>
      <c r="K3" s="17">
        <v>4</v>
      </c>
      <c r="L3" s="17">
        <v>724.00099999999998</v>
      </c>
      <c r="M3" s="18">
        <v>181.00024999999999</v>
      </c>
      <c r="N3" s="19">
        <v>8</v>
      </c>
      <c r="O3" s="20">
        <v>189.00024999999999</v>
      </c>
    </row>
    <row r="4" spans="1:17" x14ac:dyDescent="0.25">
      <c r="A4" s="12" t="s">
        <v>26</v>
      </c>
      <c r="B4" s="13" t="s">
        <v>28</v>
      </c>
      <c r="C4" s="14">
        <v>45024</v>
      </c>
      <c r="D4" s="15" t="s">
        <v>34</v>
      </c>
      <c r="E4" s="16">
        <v>184</v>
      </c>
      <c r="F4" s="16">
        <v>176</v>
      </c>
      <c r="G4" s="16">
        <v>182</v>
      </c>
      <c r="H4" s="16">
        <v>174</v>
      </c>
      <c r="I4" s="16"/>
      <c r="J4" s="16"/>
      <c r="K4" s="17">
        <v>4</v>
      </c>
      <c r="L4" s="17">
        <v>716</v>
      </c>
      <c r="M4" s="18">
        <v>179</v>
      </c>
      <c r="N4" s="19">
        <v>3</v>
      </c>
      <c r="O4" s="20">
        <v>182</v>
      </c>
    </row>
    <row r="5" spans="1:17" x14ac:dyDescent="0.25">
      <c r="A5" s="12" t="s">
        <v>26</v>
      </c>
      <c r="B5" s="13" t="s">
        <v>28</v>
      </c>
      <c r="C5" s="14">
        <v>45115</v>
      </c>
      <c r="D5" s="15" t="s">
        <v>34</v>
      </c>
      <c r="E5" s="16">
        <v>155</v>
      </c>
      <c r="F5" s="16">
        <v>172</v>
      </c>
      <c r="G5" s="16">
        <v>178</v>
      </c>
      <c r="H5" s="16">
        <v>173</v>
      </c>
      <c r="I5" s="16"/>
      <c r="J5" s="16"/>
      <c r="K5" s="17">
        <v>4</v>
      </c>
      <c r="L5" s="17">
        <v>678</v>
      </c>
      <c r="M5" s="18">
        <v>169.5</v>
      </c>
      <c r="N5" s="19">
        <v>2</v>
      </c>
      <c r="O5" s="20">
        <v>171.5</v>
      </c>
    </row>
    <row r="6" spans="1:17" x14ac:dyDescent="0.25">
      <c r="A6" s="12" t="s">
        <v>26</v>
      </c>
      <c r="B6" s="13" t="s">
        <v>28</v>
      </c>
      <c r="C6" s="14">
        <v>45178</v>
      </c>
      <c r="D6" s="15" t="s">
        <v>34</v>
      </c>
      <c r="E6" s="22">
        <v>183</v>
      </c>
      <c r="F6" s="22">
        <v>175</v>
      </c>
      <c r="G6" s="22">
        <v>180</v>
      </c>
      <c r="H6" s="22">
        <v>175</v>
      </c>
      <c r="I6" s="22"/>
      <c r="J6" s="22"/>
      <c r="K6" s="17">
        <v>4</v>
      </c>
      <c r="L6" s="17">
        <v>713</v>
      </c>
      <c r="M6" s="18">
        <v>178.25</v>
      </c>
      <c r="N6" s="19">
        <v>3</v>
      </c>
      <c r="O6" s="20">
        <v>181.25</v>
      </c>
    </row>
    <row r="8" spans="1:17" x14ac:dyDescent="0.25">
      <c r="K8" s="8">
        <f>SUM(K2:K7)</f>
        <v>20</v>
      </c>
      <c r="L8" s="8">
        <f>SUM(L2:L7)</f>
        <v>3562.0010000000002</v>
      </c>
      <c r="M8" s="7">
        <f>SUM(L8/K8)</f>
        <v>178.10005000000001</v>
      </c>
      <c r="N8" s="8">
        <f>SUM(N2:N7)</f>
        <v>18</v>
      </c>
      <c r="O8" s="11">
        <f>SUM(M8+N8)</f>
        <v>196.10005000000001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_1_2"/>
    <protectedRange algorithmName="SHA-512" hashValue="ON39YdpmFHfN9f47KpiRvqrKx0V9+erV1CNkpWzYhW/Qyc6aT8rEyCrvauWSYGZK2ia3o7vd3akF07acHAFpOA==" saltValue="yVW9XmDwTqEnmpSGai0KYg==" spinCount="100000" sqref="D3" name="Range1_1_1_4_1"/>
    <protectedRange algorithmName="SHA-512" hashValue="ON39YdpmFHfN9f47KpiRvqrKx0V9+erV1CNkpWzYhW/Qyc6aT8rEyCrvauWSYGZK2ia3o7vd3akF07acHAFpOA==" saltValue="yVW9XmDwTqEnmpSGai0KYg==" spinCount="100000" sqref="E5:J5 B5" name="Range1"/>
  </protectedRanges>
  <hyperlinks>
    <hyperlink ref="Q1" location="'National Rankings'!A1" display="Back to Ranking" xr:uid="{8B44CB80-43E0-4EFB-82DB-C776656AD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341C26-CC3E-4F5B-B3C6-3AD1317656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97BF6-9F7E-4DE1-862F-A869C002AC6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186</v>
      </c>
      <c r="C2" s="14">
        <v>45111</v>
      </c>
      <c r="D2" s="15" t="s">
        <v>161</v>
      </c>
      <c r="E2" s="16">
        <v>165</v>
      </c>
      <c r="F2" s="16">
        <v>153</v>
      </c>
      <c r="G2" s="16">
        <v>167</v>
      </c>
      <c r="H2" s="16">
        <v>172</v>
      </c>
      <c r="I2" s="16"/>
      <c r="J2" s="16"/>
      <c r="K2" s="17">
        <v>4</v>
      </c>
      <c r="L2" s="17">
        <v>657</v>
      </c>
      <c r="M2" s="18">
        <v>164.25</v>
      </c>
      <c r="N2" s="19">
        <v>2</v>
      </c>
      <c r="O2" s="20">
        <v>166.25</v>
      </c>
    </row>
    <row r="4" spans="1:17" x14ac:dyDescent="0.25">
      <c r="K4" s="8">
        <f>SUM(K2:K3)</f>
        <v>4</v>
      </c>
      <c r="L4" s="8">
        <f>SUM(L2:L3)</f>
        <v>657</v>
      </c>
      <c r="M4" s="7">
        <f>SUM(L4/K4)</f>
        <v>164.25</v>
      </c>
      <c r="N4" s="8">
        <f>SUM(N2:N3)</f>
        <v>2</v>
      </c>
      <c r="O4" s="11">
        <f>SUM(M4+N4)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4C4B157-31B8-4DA6-BF87-A72E681149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3A7414-2ED9-44E9-92D3-E791205D330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EF3C-80D5-4EEE-8C9F-027BB2D4672E}">
  <dimension ref="A1:Q13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152</v>
      </c>
      <c r="C2" s="41">
        <v>45074</v>
      </c>
      <c r="D2" s="67" t="s">
        <v>116</v>
      </c>
      <c r="E2" s="68">
        <v>177</v>
      </c>
      <c r="F2" s="68">
        <v>160</v>
      </c>
      <c r="G2" s="68">
        <v>182</v>
      </c>
      <c r="H2" s="68">
        <v>177</v>
      </c>
      <c r="I2" s="68"/>
      <c r="J2" s="68"/>
      <c r="K2" s="69">
        <v>4</v>
      </c>
      <c r="L2" s="69">
        <v>696</v>
      </c>
      <c r="M2" s="70">
        <v>174</v>
      </c>
      <c r="N2" s="71">
        <v>2</v>
      </c>
      <c r="O2" s="72">
        <v>176</v>
      </c>
    </row>
    <row r="3" spans="1:17" x14ac:dyDescent="0.25">
      <c r="A3" s="12" t="s">
        <v>26</v>
      </c>
      <c r="B3" s="13" t="s">
        <v>152</v>
      </c>
      <c r="C3" s="14">
        <v>45088</v>
      </c>
      <c r="D3" s="15" t="s">
        <v>98</v>
      </c>
      <c r="E3" s="16">
        <v>167</v>
      </c>
      <c r="F3" s="16">
        <v>182</v>
      </c>
      <c r="G3" s="16">
        <v>171</v>
      </c>
      <c r="H3" s="16">
        <v>180</v>
      </c>
      <c r="I3" s="16"/>
      <c r="J3" s="16"/>
      <c r="K3" s="17">
        <v>4</v>
      </c>
      <c r="L3" s="17">
        <v>700</v>
      </c>
      <c r="M3" s="18">
        <v>175</v>
      </c>
      <c r="N3" s="19">
        <v>2</v>
      </c>
      <c r="O3" s="20">
        <v>177</v>
      </c>
    </row>
    <row r="4" spans="1:17" x14ac:dyDescent="0.25">
      <c r="A4" s="12" t="s">
        <v>26</v>
      </c>
      <c r="B4" s="39" t="s">
        <v>152</v>
      </c>
      <c r="C4" s="41">
        <v>45102</v>
      </c>
      <c r="D4" s="67" t="s">
        <v>116</v>
      </c>
      <c r="E4" s="68">
        <v>172</v>
      </c>
      <c r="F4" s="68">
        <v>175</v>
      </c>
      <c r="G4" s="68">
        <v>173</v>
      </c>
      <c r="H4" s="68">
        <v>181</v>
      </c>
      <c r="I4" s="68"/>
      <c r="J4" s="68"/>
      <c r="K4" s="69">
        <v>4</v>
      </c>
      <c r="L4" s="69">
        <v>701</v>
      </c>
      <c r="M4" s="70">
        <v>175.25</v>
      </c>
      <c r="N4" s="71">
        <v>2</v>
      </c>
      <c r="O4" s="72">
        <v>177.25</v>
      </c>
    </row>
    <row r="5" spans="1:17" x14ac:dyDescent="0.25">
      <c r="A5" s="12" t="s">
        <v>26</v>
      </c>
      <c r="B5" s="13" t="s">
        <v>152</v>
      </c>
      <c r="C5" s="14">
        <v>45116</v>
      </c>
      <c r="D5" s="15" t="s">
        <v>98</v>
      </c>
      <c r="E5" s="16">
        <v>174</v>
      </c>
      <c r="F5" s="16">
        <v>169</v>
      </c>
      <c r="G5" s="16">
        <v>173</v>
      </c>
      <c r="H5" s="16">
        <v>172</v>
      </c>
      <c r="I5" s="16"/>
      <c r="J5" s="16"/>
      <c r="K5" s="17">
        <v>4</v>
      </c>
      <c r="L5" s="17">
        <v>688</v>
      </c>
      <c r="M5" s="18">
        <v>172</v>
      </c>
      <c r="N5" s="19">
        <v>2</v>
      </c>
      <c r="O5" s="20">
        <v>174</v>
      </c>
    </row>
    <row r="6" spans="1:17" x14ac:dyDescent="0.25">
      <c r="A6" s="12" t="s">
        <v>26</v>
      </c>
      <c r="B6" s="13" t="s">
        <v>152</v>
      </c>
      <c r="C6" s="14">
        <v>45130</v>
      </c>
      <c r="D6" s="15" t="s">
        <v>116</v>
      </c>
      <c r="E6" s="16">
        <v>174</v>
      </c>
      <c r="F6" s="16">
        <v>165</v>
      </c>
      <c r="G6" s="16">
        <v>191</v>
      </c>
      <c r="H6" s="16">
        <v>177</v>
      </c>
      <c r="I6" s="16">
        <v>179</v>
      </c>
      <c r="J6" s="16">
        <v>177</v>
      </c>
      <c r="K6" s="17">
        <v>6</v>
      </c>
      <c r="L6" s="17">
        <v>1063</v>
      </c>
      <c r="M6" s="18">
        <v>177.16666666666666</v>
      </c>
      <c r="N6" s="19">
        <v>4</v>
      </c>
      <c r="O6" s="20">
        <v>181.16666666666666</v>
      </c>
    </row>
    <row r="7" spans="1:17" x14ac:dyDescent="0.25">
      <c r="A7" s="12" t="s">
        <v>26</v>
      </c>
      <c r="B7" s="13" t="s">
        <v>152</v>
      </c>
      <c r="C7" s="14">
        <v>45151</v>
      </c>
      <c r="D7" s="15" t="s">
        <v>98</v>
      </c>
      <c r="E7" s="16">
        <v>179</v>
      </c>
      <c r="F7" s="16">
        <v>180</v>
      </c>
      <c r="G7" s="16">
        <v>174</v>
      </c>
      <c r="H7" s="16">
        <v>175</v>
      </c>
      <c r="I7" s="16">
        <v>174</v>
      </c>
      <c r="J7" s="16">
        <v>168</v>
      </c>
      <c r="K7" s="17">
        <v>6</v>
      </c>
      <c r="L7" s="17">
        <v>1050</v>
      </c>
      <c r="M7" s="18">
        <v>175</v>
      </c>
      <c r="N7" s="19">
        <v>4</v>
      </c>
      <c r="O7" s="20">
        <v>179</v>
      </c>
    </row>
    <row r="8" spans="1:17" x14ac:dyDescent="0.25">
      <c r="A8" s="12" t="s">
        <v>26</v>
      </c>
      <c r="B8" s="13" t="s">
        <v>152</v>
      </c>
      <c r="C8" s="14">
        <v>45165</v>
      </c>
      <c r="D8" s="15" t="s">
        <v>116</v>
      </c>
      <c r="E8" s="16">
        <v>178</v>
      </c>
      <c r="F8" s="16">
        <v>178</v>
      </c>
      <c r="G8" s="16">
        <v>174</v>
      </c>
      <c r="H8" s="16">
        <v>182</v>
      </c>
      <c r="I8" s="16"/>
      <c r="J8" s="16"/>
      <c r="K8" s="17">
        <v>4</v>
      </c>
      <c r="L8" s="17">
        <v>712</v>
      </c>
      <c r="M8" s="18">
        <v>178</v>
      </c>
      <c r="N8" s="19">
        <v>2</v>
      </c>
      <c r="O8" s="20">
        <v>180</v>
      </c>
    </row>
    <row r="9" spans="1:17" x14ac:dyDescent="0.25">
      <c r="A9" s="12" t="s">
        <v>26</v>
      </c>
      <c r="B9" s="13" t="s">
        <v>152</v>
      </c>
      <c r="C9" s="14">
        <v>45179</v>
      </c>
      <c r="D9" s="15" t="s">
        <v>98</v>
      </c>
      <c r="E9" s="16">
        <v>166</v>
      </c>
      <c r="F9" s="16">
        <v>183</v>
      </c>
      <c r="G9" s="16">
        <v>184</v>
      </c>
      <c r="H9" s="16">
        <v>177</v>
      </c>
      <c r="I9" s="16">
        <v>184</v>
      </c>
      <c r="J9" s="16">
        <v>176</v>
      </c>
      <c r="K9" s="17">
        <v>6</v>
      </c>
      <c r="L9" s="17">
        <v>1070</v>
      </c>
      <c r="M9" s="18">
        <v>178.33333333333334</v>
      </c>
      <c r="N9" s="19">
        <v>4</v>
      </c>
      <c r="O9" s="20">
        <v>182.33333333333334</v>
      </c>
    </row>
    <row r="10" spans="1:17" x14ac:dyDescent="0.25">
      <c r="A10" s="12" t="s">
        <v>26</v>
      </c>
      <c r="B10" s="13" t="s">
        <v>152</v>
      </c>
      <c r="C10" s="14">
        <v>45193</v>
      </c>
      <c r="D10" s="15" t="s">
        <v>116</v>
      </c>
      <c r="E10" s="16">
        <v>182</v>
      </c>
      <c r="F10" s="16">
        <v>177</v>
      </c>
      <c r="G10" s="16">
        <v>175</v>
      </c>
      <c r="H10" s="16">
        <v>167</v>
      </c>
      <c r="I10" s="16"/>
      <c r="J10" s="16"/>
      <c r="K10" s="17">
        <v>4</v>
      </c>
      <c r="L10" s="17">
        <v>701</v>
      </c>
      <c r="M10" s="18">
        <v>175.25</v>
      </c>
      <c r="N10" s="19">
        <v>2</v>
      </c>
      <c r="O10" s="20">
        <v>177.25</v>
      </c>
    </row>
    <row r="11" spans="1:17" x14ac:dyDescent="0.25">
      <c r="A11" s="12" t="s">
        <v>26</v>
      </c>
      <c r="B11" s="13" t="s">
        <v>152</v>
      </c>
      <c r="C11" s="14">
        <v>45242</v>
      </c>
      <c r="D11" s="15" t="s">
        <v>98</v>
      </c>
      <c r="E11" s="16">
        <v>177</v>
      </c>
      <c r="F11" s="16">
        <v>160</v>
      </c>
      <c r="G11" s="16">
        <v>165</v>
      </c>
      <c r="H11" s="16">
        <v>177</v>
      </c>
      <c r="I11" s="16"/>
      <c r="J11" s="16"/>
      <c r="K11" s="17">
        <v>4</v>
      </c>
      <c r="L11" s="17">
        <v>679</v>
      </c>
      <c r="M11" s="18">
        <v>169.75</v>
      </c>
      <c r="N11" s="19">
        <v>2</v>
      </c>
      <c r="O11" s="20">
        <v>171.75</v>
      </c>
    </row>
    <row r="13" spans="1:17" x14ac:dyDescent="0.25">
      <c r="K13" s="8">
        <f>SUM(K2:K12)</f>
        <v>46</v>
      </c>
      <c r="L13" s="8">
        <f>SUM(L2:L12)</f>
        <v>8060</v>
      </c>
      <c r="M13" s="7">
        <f>SUM(L13/K13)</f>
        <v>175.21739130434781</v>
      </c>
      <c r="N13" s="8">
        <f>SUM(N2:N12)</f>
        <v>26</v>
      </c>
      <c r="O13" s="11">
        <f>SUM(M13+N13)</f>
        <v>201.21739130434781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7 C8" name="Range1_17"/>
    <protectedRange algorithmName="SHA-512" hashValue="ON39YdpmFHfN9f47KpiRvqrKx0V9+erV1CNkpWzYhW/Qyc6aT8rEyCrvauWSYGZK2ia3o7vd3akF07acHAFpOA==" saltValue="yVW9XmDwTqEnmpSGai0KYg==" spinCount="100000" sqref="E7:J7 B7 B8 E8:J8" name="Range1_18"/>
    <protectedRange algorithmName="SHA-512" hashValue="ON39YdpmFHfN9f47KpiRvqrKx0V9+erV1CNkpWzYhW/Qyc6aT8rEyCrvauWSYGZK2ia3o7vd3akF07acHAFpOA==" saltValue="yVW9XmDwTqEnmpSGai0KYg==" spinCount="100000" sqref="D7 D8" name="Range1_1_13"/>
    <protectedRange algorithmName="SHA-512" hashValue="ON39YdpmFHfN9f47KpiRvqrKx0V9+erV1CNkpWzYhW/Qyc6aT8rEyCrvauWSYGZK2ia3o7vd3akF07acHAFpOA==" saltValue="yVW9XmDwTqEnmpSGai0KYg==" spinCount="100000" sqref="E9:J9 B9 B10 E10:J10 E11:J11 B11" name="Range1_22"/>
    <protectedRange algorithmName="SHA-512" hashValue="ON39YdpmFHfN9f47KpiRvqrKx0V9+erV1CNkpWzYhW/Qyc6aT8rEyCrvauWSYGZK2ia3o7vd3akF07acHAFpOA==" saltValue="yVW9XmDwTqEnmpSGai0KYg==" spinCount="100000" sqref="D9 D10 D11" name="Range1_1_17"/>
  </protectedRanges>
  <conditionalFormatting sqref="I2">
    <cfRule type="top10" dxfId="19" priority="10" rank="1"/>
  </conditionalFormatting>
  <conditionalFormatting sqref="J2">
    <cfRule type="top10" dxfId="18" priority="11" rank="1"/>
  </conditionalFormatting>
  <hyperlinks>
    <hyperlink ref="Q1" location="'National Rankings'!A1" display="Back to Ranking" xr:uid="{78996546-BCDB-4D7C-972A-D5A86F83D2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65EF9B-A1B5-4034-ABB4-F40A20CDC0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5D744-B5E5-403F-A3BC-C893C8DAC905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22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172</v>
      </c>
      <c r="C2" s="41">
        <v>45087</v>
      </c>
      <c r="D2" s="67" t="s">
        <v>44</v>
      </c>
      <c r="E2" s="68">
        <v>186.001</v>
      </c>
      <c r="F2" s="68">
        <v>187.001</v>
      </c>
      <c r="G2" s="68">
        <v>189.00299999999999</v>
      </c>
      <c r="H2" s="68"/>
      <c r="I2" s="68"/>
      <c r="J2" s="68"/>
      <c r="K2" s="69">
        <v>3</v>
      </c>
      <c r="L2" s="69">
        <v>562.005</v>
      </c>
      <c r="M2" s="70">
        <v>187.33500000000001</v>
      </c>
      <c r="N2" s="71">
        <v>3</v>
      </c>
      <c r="O2" s="72">
        <v>190.33500000000001</v>
      </c>
    </row>
    <row r="3" spans="1:17" x14ac:dyDescent="0.25">
      <c r="A3" s="12" t="s">
        <v>26</v>
      </c>
      <c r="B3" s="13" t="s">
        <v>172</v>
      </c>
      <c r="C3" s="14">
        <v>45115</v>
      </c>
      <c r="D3" s="15" t="s">
        <v>44</v>
      </c>
      <c r="E3" s="16">
        <v>190.0001</v>
      </c>
      <c r="F3" s="16">
        <v>196.00020000000001</v>
      </c>
      <c r="G3" s="16">
        <v>198.00049999999999</v>
      </c>
      <c r="H3" s="16"/>
      <c r="I3" s="16"/>
      <c r="J3" s="16"/>
      <c r="K3" s="17">
        <v>3</v>
      </c>
      <c r="L3" s="17">
        <v>584.00080000000003</v>
      </c>
      <c r="M3" s="18">
        <v>194.66693333333333</v>
      </c>
      <c r="N3" s="19">
        <v>11</v>
      </c>
      <c r="O3" s="20">
        <v>205.66693333333333</v>
      </c>
    </row>
    <row r="4" spans="1:17" x14ac:dyDescent="0.25">
      <c r="A4" s="12" t="s">
        <v>26</v>
      </c>
      <c r="B4" s="13" t="s">
        <v>172</v>
      </c>
      <c r="C4" s="14">
        <v>45213</v>
      </c>
      <c r="D4" s="15" t="s">
        <v>44</v>
      </c>
      <c r="E4" s="16">
        <v>192.0001</v>
      </c>
      <c r="F4" s="16">
        <v>190.00030000000001</v>
      </c>
      <c r="G4" s="16">
        <v>191.00030000000001</v>
      </c>
      <c r="H4" s="16"/>
      <c r="I4" s="16"/>
      <c r="J4" s="16"/>
      <c r="K4" s="17">
        <v>3</v>
      </c>
      <c r="L4" s="17">
        <v>573.00070000000005</v>
      </c>
      <c r="M4" s="18">
        <v>191.00023333333334</v>
      </c>
      <c r="N4" s="19">
        <v>5</v>
      </c>
      <c r="O4" s="20">
        <v>196.00023333333334</v>
      </c>
    </row>
    <row r="6" spans="1:17" x14ac:dyDescent="0.25">
      <c r="K6" s="8">
        <f>SUM(K2:K5)</f>
        <v>9</v>
      </c>
      <c r="L6" s="8">
        <f>SUM(L2:L5)</f>
        <v>1719.0065</v>
      </c>
      <c r="M6" s="7">
        <f>SUM(L6/K6)</f>
        <v>191.00072222222221</v>
      </c>
      <c r="N6" s="8">
        <f>SUM(N2:N5)</f>
        <v>19</v>
      </c>
      <c r="O6" s="11">
        <f>SUM(M6+N6)</f>
        <v>210.00072222222221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11"/>
    <protectedRange algorithmName="SHA-512" hashValue="ON39YdpmFHfN9f47KpiRvqrKx0V9+erV1CNkpWzYhW/Qyc6aT8rEyCrvauWSYGZK2ia3o7vd3akF07acHAFpOA==" saltValue="yVW9XmDwTqEnmpSGai0KYg==" spinCount="100000" sqref="D3" name="Range1_1_6"/>
  </protectedRanges>
  <conditionalFormatting sqref="H3:H4">
    <cfRule type="top10" dxfId="17" priority="3" rank="1"/>
  </conditionalFormatting>
  <conditionalFormatting sqref="H3:J4">
    <cfRule type="cellIs" dxfId="16" priority="1" operator="equal">
      <formula>200</formula>
    </cfRule>
  </conditionalFormatting>
  <conditionalFormatting sqref="I3:I4">
    <cfRule type="top10" dxfId="15" priority="2" rank="1"/>
  </conditionalFormatting>
  <conditionalFormatting sqref="J3:J4">
    <cfRule type="top10" dxfId="14" priority="7" rank="1"/>
  </conditionalFormatting>
  <hyperlinks>
    <hyperlink ref="Q1" location="'National Rankings'!A1" display="Back to Ranking" xr:uid="{BF11F9CC-1FFF-4D5F-9924-24518035E3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8BC6A5-08D5-4DCD-A418-F0DB5F0117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923FE-7EFC-4FFE-BABB-55FDFF1101D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259</v>
      </c>
      <c r="C2" s="14">
        <v>45227</v>
      </c>
      <c r="D2" s="15" t="s">
        <v>29</v>
      </c>
      <c r="E2" s="16">
        <v>193</v>
      </c>
      <c r="F2" s="16">
        <v>192</v>
      </c>
      <c r="G2" s="16">
        <v>193</v>
      </c>
      <c r="H2" s="16">
        <v>189</v>
      </c>
      <c r="I2" s="16"/>
      <c r="J2" s="16"/>
      <c r="K2" s="17">
        <v>4</v>
      </c>
      <c r="L2" s="17">
        <v>767</v>
      </c>
      <c r="M2" s="18">
        <v>191.75</v>
      </c>
      <c r="N2" s="19">
        <v>3</v>
      </c>
      <c r="O2" s="20">
        <v>194.75</v>
      </c>
    </row>
    <row r="4" spans="1:17" x14ac:dyDescent="0.25">
      <c r="K4" s="8">
        <f>SUM(K2:K3)</f>
        <v>4</v>
      </c>
      <c r="L4" s="8">
        <f>SUM(L2:L3)</f>
        <v>767</v>
      </c>
      <c r="M4" s="7">
        <f>SUM(L4/K4)</f>
        <v>191.75</v>
      </c>
      <c r="N4" s="8">
        <f>SUM(N2:N3)</f>
        <v>3</v>
      </c>
      <c r="O4" s="11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13" priority="1" rank="1"/>
  </conditionalFormatting>
  <conditionalFormatting sqref="J2">
    <cfRule type="top10" dxfId="12" priority="2" rank="1"/>
  </conditionalFormatting>
  <hyperlinks>
    <hyperlink ref="Q1" location="'National Rankings'!A1" display="Back to Ranking" xr:uid="{07CBF53C-D51F-4698-BE7C-D9355804B5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A93A32-EC9A-4374-96BF-BAEE499CC4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5ED-EA9D-41F1-8636-916F10E92D7C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86</v>
      </c>
      <c r="C2" s="14">
        <v>44975</v>
      </c>
      <c r="D2" s="15" t="s">
        <v>21</v>
      </c>
      <c r="E2" s="16">
        <v>188</v>
      </c>
      <c r="F2" s="16">
        <v>183</v>
      </c>
      <c r="G2" s="16">
        <v>193</v>
      </c>
      <c r="H2" s="16">
        <v>195</v>
      </c>
      <c r="I2" s="16"/>
      <c r="J2" s="16"/>
      <c r="K2" s="17">
        <v>4</v>
      </c>
      <c r="L2" s="17">
        <v>759</v>
      </c>
      <c r="M2" s="18">
        <v>189.75</v>
      </c>
      <c r="N2" s="19">
        <v>5</v>
      </c>
      <c r="O2" s="20">
        <v>194.75</v>
      </c>
    </row>
    <row r="3" spans="1:17" x14ac:dyDescent="0.25">
      <c r="A3" s="12" t="s">
        <v>26</v>
      </c>
      <c r="B3" s="39" t="s">
        <v>86</v>
      </c>
      <c r="C3" s="41">
        <v>45090</v>
      </c>
      <c r="D3" s="67" t="s">
        <v>21</v>
      </c>
      <c r="E3" s="68">
        <v>187</v>
      </c>
      <c r="F3" s="68">
        <v>194</v>
      </c>
      <c r="G3" s="68">
        <v>189</v>
      </c>
      <c r="H3" s="68"/>
      <c r="I3" s="68"/>
      <c r="J3" s="68"/>
      <c r="K3" s="69">
        <v>3</v>
      </c>
      <c r="L3" s="69">
        <v>570</v>
      </c>
      <c r="M3" s="70">
        <v>190</v>
      </c>
      <c r="N3" s="71">
        <v>6</v>
      </c>
      <c r="O3" s="72">
        <v>196</v>
      </c>
    </row>
    <row r="4" spans="1:17" x14ac:dyDescent="0.25">
      <c r="A4" s="12" t="s">
        <v>26</v>
      </c>
      <c r="B4" s="39" t="s">
        <v>86</v>
      </c>
      <c r="C4" s="41">
        <v>45094</v>
      </c>
      <c r="D4" s="67" t="s">
        <v>21</v>
      </c>
      <c r="E4" s="68">
        <v>191</v>
      </c>
      <c r="F4" s="68">
        <v>190</v>
      </c>
      <c r="G4" s="68">
        <v>192</v>
      </c>
      <c r="H4" s="68">
        <v>188</v>
      </c>
      <c r="I4" s="68">
        <v>189</v>
      </c>
      <c r="J4" s="68">
        <v>185</v>
      </c>
      <c r="K4" s="69">
        <v>6</v>
      </c>
      <c r="L4" s="69">
        <v>1135</v>
      </c>
      <c r="M4" s="70">
        <v>189.16666666666666</v>
      </c>
      <c r="N4" s="71">
        <v>6</v>
      </c>
      <c r="O4" s="72">
        <v>195.16666666666666</v>
      </c>
    </row>
    <row r="5" spans="1:17" x14ac:dyDescent="0.25">
      <c r="A5" s="12" t="s">
        <v>26</v>
      </c>
      <c r="B5" s="13" t="s">
        <v>86</v>
      </c>
      <c r="C5" s="14">
        <v>45157</v>
      </c>
      <c r="D5" s="15" t="s">
        <v>21</v>
      </c>
      <c r="E5" s="16">
        <v>188</v>
      </c>
      <c r="F5" s="16">
        <v>193</v>
      </c>
      <c r="G5" s="16">
        <v>192</v>
      </c>
      <c r="H5" s="16">
        <v>190</v>
      </c>
      <c r="I5" s="16"/>
      <c r="J5" s="16"/>
      <c r="K5" s="17">
        <v>4</v>
      </c>
      <c r="L5" s="17">
        <v>763</v>
      </c>
      <c r="M5" s="18">
        <v>190.75</v>
      </c>
      <c r="N5" s="19">
        <v>11</v>
      </c>
      <c r="O5" s="20">
        <v>201.75</v>
      </c>
    </row>
    <row r="6" spans="1:17" x14ac:dyDescent="0.25">
      <c r="A6" s="12" t="s">
        <v>26</v>
      </c>
      <c r="B6" s="13" t="s">
        <v>86</v>
      </c>
      <c r="C6" s="14">
        <v>45158</v>
      </c>
      <c r="D6" s="15" t="s">
        <v>22</v>
      </c>
      <c r="E6" s="16">
        <v>193</v>
      </c>
      <c r="F6" s="16">
        <v>197</v>
      </c>
      <c r="G6" s="16">
        <v>192</v>
      </c>
      <c r="H6" s="16">
        <v>193.001</v>
      </c>
      <c r="I6" s="16">
        <v>187</v>
      </c>
      <c r="J6" s="16">
        <v>190</v>
      </c>
      <c r="K6" s="17">
        <v>6</v>
      </c>
      <c r="L6" s="17">
        <v>1152.001</v>
      </c>
      <c r="M6" s="18">
        <v>192.00016666666667</v>
      </c>
      <c r="N6" s="19">
        <v>16</v>
      </c>
      <c r="O6" s="20">
        <v>208.00016666666667</v>
      </c>
    </row>
    <row r="7" spans="1:17" x14ac:dyDescent="0.25">
      <c r="A7" s="12" t="s">
        <v>26</v>
      </c>
      <c r="B7" s="13" t="s">
        <v>86</v>
      </c>
      <c r="C7" s="14">
        <v>45213</v>
      </c>
      <c r="D7" s="15" t="s">
        <v>21</v>
      </c>
      <c r="E7" s="16">
        <v>197</v>
      </c>
      <c r="F7" s="16">
        <v>190</v>
      </c>
      <c r="G7" s="16">
        <v>187</v>
      </c>
      <c r="H7" s="16">
        <v>191</v>
      </c>
      <c r="I7" s="16"/>
      <c r="J7" s="16"/>
      <c r="K7" s="17">
        <v>4</v>
      </c>
      <c r="L7" s="17">
        <v>765</v>
      </c>
      <c r="M7" s="18">
        <v>191.25</v>
      </c>
      <c r="N7" s="19">
        <v>8</v>
      </c>
      <c r="O7" s="20">
        <v>199.25</v>
      </c>
    </row>
    <row r="9" spans="1:17" x14ac:dyDescent="0.25">
      <c r="K9" s="8">
        <f>SUM(K2:K8)</f>
        <v>27</v>
      </c>
      <c r="L9" s="8">
        <f>SUM(L2:L8)</f>
        <v>5144.0010000000002</v>
      </c>
      <c r="M9" s="7">
        <f>SUM(L9/K9)</f>
        <v>190.51855555555557</v>
      </c>
      <c r="N9" s="8">
        <f>SUM(N2:N8)</f>
        <v>52</v>
      </c>
      <c r="O9" s="11">
        <f>SUM(M9+N9)</f>
        <v>242.51855555555557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894CCFF-3B6B-4F53-A6AF-C60B0DC3B5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0ABEA6-F5BA-47C7-B566-D802805D9F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261B2-EC3F-4390-8129-2E46EB9DA54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94" t="s">
        <v>275</v>
      </c>
      <c r="C2" s="95">
        <v>45259</v>
      </c>
      <c r="D2" s="96" t="s">
        <v>38</v>
      </c>
      <c r="E2" s="97">
        <v>184</v>
      </c>
      <c r="F2" s="97">
        <v>191</v>
      </c>
      <c r="G2" s="97">
        <v>191</v>
      </c>
      <c r="H2" s="97">
        <v>188</v>
      </c>
      <c r="I2" s="97"/>
      <c r="J2" s="97"/>
      <c r="K2" s="98">
        <v>4</v>
      </c>
      <c r="L2" s="98">
        <v>754</v>
      </c>
      <c r="M2" s="99">
        <v>188.5</v>
      </c>
      <c r="N2" s="100">
        <v>2</v>
      </c>
      <c r="O2" s="101">
        <v>190.5</v>
      </c>
    </row>
    <row r="4" spans="1:17" x14ac:dyDescent="0.25">
      <c r="K4" s="8">
        <f>SUM(K2:K3)</f>
        <v>4</v>
      </c>
      <c r="L4" s="8">
        <f>SUM(L2:L3)</f>
        <v>754</v>
      </c>
      <c r="M4" s="7">
        <f>SUM(L4/K4)</f>
        <v>188.5</v>
      </c>
      <c r="N4" s="8">
        <f>SUM(N2:N3)</f>
        <v>2</v>
      </c>
      <c r="O4" s="11">
        <f>SUM(M4+N4)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1" priority="1" rank="1"/>
  </conditionalFormatting>
  <conditionalFormatting sqref="J2">
    <cfRule type="top10" dxfId="10" priority="2" rank="1"/>
  </conditionalFormatting>
  <hyperlinks>
    <hyperlink ref="Q1" location="'National Rankings'!A1" display="Back to Ranking" xr:uid="{708EC748-2893-40F6-AF73-0CEC6D4168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17BF0C-F3C3-449F-AAAC-F8F6A7BE9E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F438-B812-4252-9B2E-337F8DD2F29A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136</v>
      </c>
      <c r="C2" s="41">
        <v>45053</v>
      </c>
      <c r="D2" s="67" t="s">
        <v>122</v>
      </c>
      <c r="E2" s="68">
        <v>187</v>
      </c>
      <c r="F2" s="74">
        <v>186</v>
      </c>
      <c r="G2" s="74">
        <v>188.001</v>
      </c>
      <c r="H2" s="68">
        <v>186</v>
      </c>
      <c r="I2" s="68"/>
      <c r="J2" s="68"/>
      <c r="K2" s="69">
        <v>4</v>
      </c>
      <c r="L2" s="69">
        <v>747.00099999999998</v>
      </c>
      <c r="M2" s="70">
        <v>186.75024999999999</v>
      </c>
      <c r="N2" s="71">
        <v>9</v>
      </c>
      <c r="O2" s="72">
        <v>195.75024999999999</v>
      </c>
    </row>
    <row r="3" spans="1:17" x14ac:dyDescent="0.25">
      <c r="A3" s="40" t="s">
        <v>26</v>
      </c>
      <c r="B3" s="39" t="s">
        <v>136</v>
      </c>
      <c r="C3" s="41">
        <v>45081</v>
      </c>
      <c r="D3" s="67" t="s">
        <v>122</v>
      </c>
      <c r="E3" s="68">
        <v>177</v>
      </c>
      <c r="F3" s="68">
        <v>178</v>
      </c>
      <c r="G3" s="68">
        <v>176</v>
      </c>
      <c r="H3" s="68">
        <v>178</v>
      </c>
      <c r="I3" s="68"/>
      <c r="J3" s="68"/>
      <c r="K3" s="69">
        <v>4</v>
      </c>
      <c r="L3" s="69">
        <v>709</v>
      </c>
      <c r="M3" s="70">
        <v>177.25</v>
      </c>
      <c r="N3" s="71">
        <v>2</v>
      </c>
      <c r="O3" s="72">
        <v>179.25</v>
      </c>
    </row>
    <row r="4" spans="1:17" x14ac:dyDescent="0.25">
      <c r="A4" s="12" t="s">
        <v>26</v>
      </c>
      <c r="B4" s="13" t="s">
        <v>136</v>
      </c>
      <c r="C4" s="14">
        <v>45144</v>
      </c>
      <c r="D4" s="15" t="s">
        <v>122</v>
      </c>
      <c r="E4" s="16">
        <v>188</v>
      </c>
      <c r="F4" s="16">
        <v>191</v>
      </c>
      <c r="G4" s="16">
        <v>187</v>
      </c>
      <c r="H4" s="16">
        <v>188</v>
      </c>
      <c r="I4" s="16"/>
      <c r="J4" s="16"/>
      <c r="K4" s="17">
        <v>4</v>
      </c>
      <c r="L4" s="17">
        <v>754</v>
      </c>
      <c r="M4" s="18">
        <v>188.5</v>
      </c>
      <c r="N4" s="19">
        <v>4</v>
      </c>
      <c r="O4" s="20">
        <v>192.5</v>
      </c>
    </row>
    <row r="5" spans="1:17" x14ac:dyDescent="0.25">
      <c r="A5" s="12" t="s">
        <v>26</v>
      </c>
      <c r="B5" s="13" t="s">
        <v>136</v>
      </c>
      <c r="C5" s="14">
        <v>45179</v>
      </c>
      <c r="D5" s="15" t="s">
        <v>122</v>
      </c>
      <c r="E5" s="16">
        <v>185</v>
      </c>
      <c r="F5" s="16">
        <v>190</v>
      </c>
      <c r="G5" s="16">
        <v>191</v>
      </c>
      <c r="H5" s="16">
        <v>186</v>
      </c>
      <c r="I5" s="16"/>
      <c r="J5" s="16"/>
      <c r="K5" s="17">
        <v>4</v>
      </c>
      <c r="L5" s="17">
        <v>752</v>
      </c>
      <c r="M5" s="18">
        <v>188</v>
      </c>
      <c r="N5" s="19">
        <v>7</v>
      </c>
      <c r="O5" s="20">
        <v>195</v>
      </c>
    </row>
    <row r="7" spans="1:17" x14ac:dyDescent="0.25">
      <c r="K7" s="8">
        <f>SUM(K2:K6)</f>
        <v>16</v>
      </c>
      <c r="L7" s="8">
        <f>SUM(L2:L6)</f>
        <v>2962.0010000000002</v>
      </c>
      <c r="M7" s="7">
        <f>SUM(L7/K7)</f>
        <v>185.12506250000001</v>
      </c>
      <c r="N7" s="8">
        <f>SUM(N2:N6)</f>
        <v>22</v>
      </c>
      <c r="O7" s="11">
        <f>SUM(M7+N7)</f>
        <v>207.12506250000001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"/>
  </protectedRanges>
  <hyperlinks>
    <hyperlink ref="Q1" location="'National Rankings'!A1" display="Back to Ranking" xr:uid="{4039FD63-F4D0-4CE6-8011-B47717F446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82BD7E-E060-4925-B2A6-45E4990FFB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5742-1A7C-4FAC-8FC5-B9EC97D12FBE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87</v>
      </c>
      <c r="C2" s="14">
        <v>45017</v>
      </c>
      <c r="D2" s="15" t="s">
        <v>53</v>
      </c>
      <c r="E2" s="22">
        <v>191</v>
      </c>
      <c r="F2" s="22">
        <v>191</v>
      </c>
      <c r="G2" s="22">
        <v>195</v>
      </c>
      <c r="H2" s="22">
        <v>196</v>
      </c>
      <c r="I2" s="22"/>
      <c r="J2" s="22"/>
      <c r="K2" s="17">
        <v>4</v>
      </c>
      <c r="L2" s="17">
        <v>773</v>
      </c>
      <c r="M2" s="18">
        <v>193.25</v>
      </c>
      <c r="N2" s="19">
        <v>4</v>
      </c>
      <c r="O2" s="20">
        <v>197.25</v>
      </c>
    </row>
    <row r="3" spans="1:17" x14ac:dyDescent="0.25">
      <c r="A3" s="12" t="s">
        <v>26</v>
      </c>
      <c r="B3" s="13" t="s">
        <v>87</v>
      </c>
      <c r="C3" s="14">
        <v>44996</v>
      </c>
      <c r="D3" s="15" t="s">
        <v>59</v>
      </c>
      <c r="E3" s="16">
        <v>198</v>
      </c>
      <c r="F3" s="16">
        <v>197</v>
      </c>
      <c r="G3" s="16">
        <v>196</v>
      </c>
      <c r="H3" s="16">
        <v>196</v>
      </c>
      <c r="I3" s="16"/>
      <c r="J3" s="16"/>
      <c r="K3" s="17">
        <v>4</v>
      </c>
      <c r="L3" s="17">
        <v>787</v>
      </c>
      <c r="M3" s="18">
        <v>196.75</v>
      </c>
      <c r="N3" s="19">
        <v>13</v>
      </c>
      <c r="O3" s="20">
        <v>209.75</v>
      </c>
    </row>
    <row r="4" spans="1:17" x14ac:dyDescent="0.25">
      <c r="A4" s="12" t="s">
        <v>26</v>
      </c>
      <c r="B4" s="13" t="s">
        <v>87</v>
      </c>
      <c r="C4" s="41">
        <v>45052</v>
      </c>
      <c r="D4" s="67" t="s">
        <v>53</v>
      </c>
      <c r="E4" s="73">
        <v>196</v>
      </c>
      <c r="F4" s="73">
        <v>192</v>
      </c>
      <c r="G4" s="73">
        <v>193</v>
      </c>
      <c r="H4" s="73">
        <v>191</v>
      </c>
      <c r="I4" s="22"/>
      <c r="J4" s="22"/>
      <c r="K4" s="17">
        <v>4</v>
      </c>
      <c r="L4" s="17">
        <v>772</v>
      </c>
      <c r="M4" s="18">
        <v>193</v>
      </c>
      <c r="N4" s="19">
        <v>9</v>
      </c>
      <c r="O4" s="20">
        <v>202</v>
      </c>
    </row>
    <row r="5" spans="1:17" x14ac:dyDescent="0.25">
      <c r="A5" s="12" t="s">
        <v>26</v>
      </c>
      <c r="B5" s="13" t="s">
        <v>87</v>
      </c>
      <c r="C5" s="14">
        <v>45059</v>
      </c>
      <c r="D5" s="14" t="s">
        <v>137</v>
      </c>
      <c r="E5" s="68">
        <v>194</v>
      </c>
      <c r="F5" s="68">
        <v>194</v>
      </c>
      <c r="G5" s="68">
        <v>193.01</v>
      </c>
      <c r="H5" s="68">
        <v>196</v>
      </c>
      <c r="I5" s="16"/>
      <c r="J5" s="16"/>
      <c r="K5" s="17">
        <v>4</v>
      </c>
      <c r="L5" s="17">
        <v>777.01</v>
      </c>
      <c r="M5" s="18">
        <v>194.2525</v>
      </c>
      <c r="N5" s="19">
        <v>9</v>
      </c>
      <c r="O5" s="20">
        <v>203.2525</v>
      </c>
    </row>
    <row r="6" spans="1:17" x14ac:dyDescent="0.25">
      <c r="A6" s="40" t="s">
        <v>26</v>
      </c>
      <c r="B6" s="13" t="s">
        <v>87</v>
      </c>
      <c r="C6" s="41">
        <v>45080</v>
      </c>
      <c r="D6" s="67" t="s">
        <v>53</v>
      </c>
      <c r="E6" s="68">
        <v>195</v>
      </c>
      <c r="F6" s="68">
        <v>190</v>
      </c>
      <c r="G6" s="68">
        <v>193</v>
      </c>
      <c r="H6" s="68">
        <v>193</v>
      </c>
      <c r="I6" s="68"/>
      <c r="J6" s="68"/>
      <c r="K6" s="69">
        <v>4</v>
      </c>
      <c r="L6" s="69">
        <v>771</v>
      </c>
      <c r="M6" s="70">
        <v>192.75</v>
      </c>
      <c r="N6" s="71">
        <v>4</v>
      </c>
      <c r="O6" s="72">
        <v>196.75</v>
      </c>
    </row>
    <row r="7" spans="1:17" x14ac:dyDescent="0.25">
      <c r="A7" s="12" t="s">
        <v>26</v>
      </c>
      <c r="B7" s="13" t="s">
        <v>87</v>
      </c>
      <c r="C7" s="14">
        <v>45087</v>
      </c>
      <c r="D7" s="15" t="s">
        <v>59</v>
      </c>
      <c r="E7" s="16">
        <v>196</v>
      </c>
      <c r="F7" s="16">
        <v>198</v>
      </c>
      <c r="G7" s="16">
        <v>195</v>
      </c>
      <c r="H7" s="16">
        <v>195</v>
      </c>
      <c r="I7" s="16"/>
      <c r="J7" s="16"/>
      <c r="K7" s="17">
        <v>4</v>
      </c>
      <c r="L7" s="17">
        <v>784</v>
      </c>
      <c r="M7" s="18">
        <v>196</v>
      </c>
      <c r="N7" s="19">
        <v>9</v>
      </c>
      <c r="O7" s="20">
        <v>205</v>
      </c>
    </row>
    <row r="8" spans="1:17" x14ac:dyDescent="0.25">
      <c r="A8" s="12" t="s">
        <v>26</v>
      </c>
      <c r="B8" s="13" t="s">
        <v>87</v>
      </c>
      <c r="C8" s="14">
        <v>45108</v>
      </c>
      <c r="D8" s="15" t="s">
        <v>53</v>
      </c>
      <c r="E8" s="16">
        <v>194</v>
      </c>
      <c r="F8" s="16">
        <v>190</v>
      </c>
      <c r="G8" s="16">
        <v>191</v>
      </c>
      <c r="H8" s="16">
        <v>194</v>
      </c>
      <c r="I8" s="16"/>
      <c r="J8" s="16"/>
      <c r="K8" s="17">
        <v>4</v>
      </c>
      <c r="L8" s="17">
        <v>769</v>
      </c>
      <c r="M8" s="18">
        <v>192.25</v>
      </c>
      <c r="N8" s="19">
        <v>6</v>
      </c>
      <c r="O8" s="20">
        <v>198.25</v>
      </c>
    </row>
    <row r="9" spans="1:17" x14ac:dyDescent="0.25">
      <c r="A9" s="12" t="s">
        <v>26</v>
      </c>
      <c r="B9" s="13" t="s">
        <v>87</v>
      </c>
      <c r="C9" s="14">
        <v>45115</v>
      </c>
      <c r="D9" s="15" t="s">
        <v>59</v>
      </c>
      <c r="E9" s="16">
        <v>192</v>
      </c>
      <c r="F9" s="16">
        <v>197</v>
      </c>
      <c r="G9" s="16">
        <v>197</v>
      </c>
      <c r="H9" s="16">
        <v>194</v>
      </c>
      <c r="I9" s="16"/>
      <c r="J9" s="16"/>
      <c r="K9" s="17">
        <v>4</v>
      </c>
      <c r="L9" s="17">
        <v>780</v>
      </c>
      <c r="M9" s="18">
        <v>195</v>
      </c>
      <c r="N9" s="19">
        <v>9</v>
      </c>
      <c r="O9" s="20">
        <v>204</v>
      </c>
    </row>
    <row r="10" spans="1:17" x14ac:dyDescent="0.25">
      <c r="A10" s="12" t="s">
        <v>26</v>
      </c>
      <c r="B10" s="13" t="s">
        <v>87</v>
      </c>
      <c r="C10" s="14">
        <v>45143</v>
      </c>
      <c r="D10" s="15" t="s">
        <v>53</v>
      </c>
      <c r="E10" s="16">
        <v>193.01</v>
      </c>
      <c r="F10" s="16">
        <v>193</v>
      </c>
      <c r="G10" s="16">
        <v>196</v>
      </c>
      <c r="H10" s="16">
        <v>196</v>
      </c>
      <c r="I10" s="16"/>
      <c r="J10" s="16"/>
      <c r="K10" s="17">
        <v>4</v>
      </c>
      <c r="L10" s="17">
        <v>778.01</v>
      </c>
      <c r="M10" s="18">
        <v>194.5025</v>
      </c>
      <c r="N10" s="19">
        <v>8</v>
      </c>
      <c r="O10" s="20">
        <v>202.5025</v>
      </c>
    </row>
    <row r="11" spans="1:17" x14ac:dyDescent="0.25">
      <c r="A11" s="12" t="s">
        <v>26</v>
      </c>
      <c r="B11" s="13" t="s">
        <v>87</v>
      </c>
      <c r="C11" s="14">
        <v>45150</v>
      </c>
      <c r="D11" s="15" t="s">
        <v>59</v>
      </c>
      <c r="E11" s="16">
        <v>199</v>
      </c>
      <c r="F11" s="16">
        <v>196</v>
      </c>
      <c r="G11" s="16">
        <v>199</v>
      </c>
      <c r="H11" s="16">
        <v>198</v>
      </c>
      <c r="I11" s="16"/>
      <c r="J11" s="16"/>
      <c r="K11" s="17">
        <v>4</v>
      </c>
      <c r="L11" s="17">
        <v>792</v>
      </c>
      <c r="M11" s="18">
        <v>198</v>
      </c>
      <c r="N11" s="19">
        <v>11</v>
      </c>
      <c r="O11" s="20">
        <v>209</v>
      </c>
    </row>
    <row r="12" spans="1:17" x14ac:dyDescent="0.25">
      <c r="A12" s="12" t="s">
        <v>26</v>
      </c>
      <c r="B12" s="13" t="s">
        <v>238</v>
      </c>
      <c r="C12" s="14">
        <v>45178</v>
      </c>
      <c r="D12" s="15" t="s">
        <v>59</v>
      </c>
      <c r="E12" s="16">
        <v>193</v>
      </c>
      <c r="F12" s="16">
        <v>197</v>
      </c>
      <c r="G12" s="16">
        <v>191</v>
      </c>
      <c r="H12" s="16">
        <v>191</v>
      </c>
      <c r="I12" s="16"/>
      <c r="J12" s="16"/>
      <c r="K12" s="17">
        <v>4</v>
      </c>
      <c r="L12" s="17">
        <v>772</v>
      </c>
      <c r="M12" s="18">
        <v>193</v>
      </c>
      <c r="N12" s="19">
        <v>5</v>
      </c>
      <c r="O12" s="20">
        <v>198</v>
      </c>
    </row>
    <row r="14" spans="1:17" x14ac:dyDescent="0.25">
      <c r="K14" s="8">
        <f>SUM(K2:K13)</f>
        <v>44</v>
      </c>
      <c r="L14" s="8">
        <f>SUM(L2:L13)</f>
        <v>8555.02</v>
      </c>
      <c r="M14" s="7">
        <f>SUM(L14/K14)</f>
        <v>194.43227272727273</v>
      </c>
      <c r="N14" s="8">
        <f>SUM(N2:N13)</f>
        <v>87</v>
      </c>
      <c r="O14" s="11">
        <f>SUM(M14+N14)</f>
        <v>281.43227272727273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20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J5" name="Range1_21"/>
    <protectedRange algorithmName="SHA-512" hashValue="ON39YdpmFHfN9f47KpiRvqrKx0V9+erV1CNkpWzYhW/Qyc6aT8rEyCrvauWSYGZK2ia3o7vd3akF07acHAFpOA==" saltValue="yVW9XmDwTqEnmpSGai0KYg==" spinCount="100000" sqref="C6 E6:J6" name="Range1_7"/>
    <protectedRange algorithmName="SHA-512" hashValue="ON39YdpmFHfN9f47KpiRvqrKx0V9+erV1CNkpWzYhW/Qyc6aT8rEyCrvauWSYGZK2ia3o7vd3akF07acHAFpOA==" saltValue="yVW9XmDwTqEnmpSGai0KYg==" spinCount="100000" sqref="D6" name="Range1_1_2"/>
    <protectedRange algorithmName="SHA-512" hashValue="ON39YdpmFHfN9f47KpiRvqrKx0V9+erV1CNkpWzYhW/Qyc6aT8rEyCrvauWSYGZK2ia3o7vd3akF07acHAFpOA==" saltValue="yVW9XmDwTqEnmpSGai0KYg==" spinCount="100000" sqref="E9:J9 C9" name="Range1_2_1"/>
    <protectedRange algorithmName="SHA-512" hashValue="ON39YdpmFHfN9f47KpiRvqrKx0V9+erV1CNkpWzYhW/Qyc6aT8rEyCrvauWSYGZK2ia3o7vd3akF07acHAFpOA==" saltValue="yVW9XmDwTqEnmpSGai0KYg==" spinCount="100000" sqref="D9" name="Range1_1_1_1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12" name="Range1_1_8"/>
  </protectedRanges>
  <conditionalFormatting sqref="I5">
    <cfRule type="top10" dxfId="9" priority="15" rank="1"/>
  </conditionalFormatting>
  <conditionalFormatting sqref="I6">
    <cfRule type="top10" dxfId="8" priority="9" rank="1"/>
  </conditionalFormatting>
  <conditionalFormatting sqref="I9">
    <cfRule type="top10" dxfId="7" priority="2" rank="1"/>
  </conditionalFormatting>
  <conditionalFormatting sqref="I6:J6">
    <cfRule type="cellIs" dxfId="6" priority="8" operator="greaterThanOrEqual">
      <formula>200</formula>
    </cfRule>
  </conditionalFormatting>
  <conditionalFormatting sqref="J5">
    <cfRule type="top10" dxfId="5" priority="14" rank="1"/>
  </conditionalFormatting>
  <conditionalFormatting sqref="J6">
    <cfRule type="top10" dxfId="4" priority="13" rank="1"/>
  </conditionalFormatting>
  <conditionalFormatting sqref="J9">
    <cfRule type="top10" dxfId="3" priority="1" rank="1"/>
  </conditionalFormatting>
  <hyperlinks>
    <hyperlink ref="Q1" location="'National Rankings'!A1" display="Back to Ranking" xr:uid="{11DD84F0-20FD-41E0-9269-00ED4B42E6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C8073-0EC7-4F0E-A3B4-55DAC92264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96F7-394D-4020-90CA-82048402D60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88</v>
      </c>
      <c r="C2" s="14">
        <v>45024</v>
      </c>
      <c r="D2" s="15" t="s">
        <v>34</v>
      </c>
      <c r="E2" s="16">
        <v>176</v>
      </c>
      <c r="F2" s="16">
        <v>188</v>
      </c>
      <c r="G2" s="16">
        <v>155</v>
      </c>
      <c r="H2" s="16">
        <v>178</v>
      </c>
      <c r="I2" s="16"/>
      <c r="J2" s="16"/>
      <c r="K2" s="17">
        <v>4</v>
      </c>
      <c r="L2" s="17">
        <v>697</v>
      </c>
      <c r="M2" s="18">
        <v>174.25</v>
      </c>
      <c r="N2" s="19">
        <v>2</v>
      </c>
      <c r="O2" s="20">
        <v>176.25</v>
      </c>
    </row>
    <row r="3" spans="1:17" x14ac:dyDescent="0.25">
      <c r="A3" s="12" t="s">
        <v>26</v>
      </c>
      <c r="B3" s="39" t="s">
        <v>88</v>
      </c>
      <c r="C3" s="41">
        <v>45073</v>
      </c>
      <c r="D3" s="67" t="s">
        <v>34</v>
      </c>
      <c r="E3" s="73">
        <v>173</v>
      </c>
      <c r="F3" s="73">
        <v>177</v>
      </c>
      <c r="G3" s="73">
        <v>190</v>
      </c>
      <c r="H3" s="73">
        <v>178</v>
      </c>
      <c r="I3" s="73"/>
      <c r="J3" s="73"/>
      <c r="K3" s="69">
        <v>4</v>
      </c>
      <c r="L3" s="69">
        <v>718</v>
      </c>
      <c r="M3" s="70">
        <v>179.5</v>
      </c>
      <c r="N3" s="71">
        <v>6</v>
      </c>
      <c r="O3" s="72">
        <v>185.5</v>
      </c>
    </row>
    <row r="5" spans="1:17" x14ac:dyDescent="0.25">
      <c r="K5" s="8">
        <f>SUM(K2:K4)</f>
        <v>8</v>
      </c>
      <c r="L5" s="8">
        <f>SUM(L2:L4)</f>
        <v>1415</v>
      </c>
      <c r="M5" s="7">
        <f>SUM(L5/K5)</f>
        <v>176.875</v>
      </c>
      <c r="N5" s="8">
        <f>SUM(N2:N4)</f>
        <v>8</v>
      </c>
      <c r="O5" s="11">
        <f>SUM(M5+N5)</f>
        <v>184.875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260B787-726E-433B-B96C-EBD7EE39B7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15CA7E-4322-4928-BFBC-E221CBE3C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3D35-7F4A-4852-96CA-86D2F2BBB1A5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89</v>
      </c>
      <c r="C2" s="14">
        <v>44989</v>
      </c>
      <c r="D2" s="15" t="s">
        <v>32</v>
      </c>
      <c r="E2" s="16">
        <v>181</v>
      </c>
      <c r="F2" s="16">
        <v>180</v>
      </c>
      <c r="G2" s="16">
        <v>184</v>
      </c>
      <c r="H2" s="16">
        <v>183</v>
      </c>
      <c r="I2" s="16"/>
      <c r="J2" s="16"/>
      <c r="K2" s="17">
        <v>4</v>
      </c>
      <c r="L2" s="17">
        <v>728</v>
      </c>
      <c r="M2" s="18">
        <v>182</v>
      </c>
      <c r="N2" s="19">
        <v>2</v>
      </c>
      <c r="O2" s="20">
        <v>184</v>
      </c>
    </row>
    <row r="3" spans="1:17" x14ac:dyDescent="0.25">
      <c r="A3" s="12" t="s">
        <v>26</v>
      </c>
      <c r="B3" s="13" t="s">
        <v>89</v>
      </c>
      <c r="C3" s="14">
        <v>45053</v>
      </c>
      <c r="D3" s="15" t="s">
        <v>32</v>
      </c>
      <c r="E3" s="16">
        <v>184</v>
      </c>
      <c r="F3" s="16">
        <v>179</v>
      </c>
      <c r="G3" s="16">
        <v>184</v>
      </c>
      <c r="H3" s="16">
        <v>178</v>
      </c>
      <c r="I3" s="16"/>
      <c r="J3" s="16"/>
      <c r="K3" s="17">
        <v>4</v>
      </c>
      <c r="L3" s="17">
        <v>725</v>
      </c>
      <c r="M3" s="18">
        <v>181.25</v>
      </c>
      <c r="N3" s="19">
        <v>4</v>
      </c>
      <c r="O3" s="20">
        <v>185.25</v>
      </c>
    </row>
    <row r="4" spans="1:17" x14ac:dyDescent="0.25">
      <c r="A4" s="40" t="s">
        <v>26</v>
      </c>
      <c r="B4" s="39" t="s">
        <v>89</v>
      </c>
      <c r="C4" s="41">
        <v>45080</v>
      </c>
      <c r="D4" s="67" t="s">
        <v>32</v>
      </c>
      <c r="E4" s="68">
        <v>187</v>
      </c>
      <c r="F4" s="68">
        <v>185</v>
      </c>
      <c r="G4" s="68">
        <v>181</v>
      </c>
      <c r="H4" s="68">
        <v>172</v>
      </c>
      <c r="I4" s="68">
        <v>190</v>
      </c>
      <c r="J4" s="68">
        <v>176</v>
      </c>
      <c r="K4" s="69">
        <v>6</v>
      </c>
      <c r="L4" s="69">
        <v>1091</v>
      </c>
      <c r="M4" s="70">
        <v>181.83333333333334</v>
      </c>
      <c r="N4" s="71">
        <v>10</v>
      </c>
      <c r="O4" s="72">
        <v>191.83333333333334</v>
      </c>
    </row>
    <row r="5" spans="1:17" x14ac:dyDescent="0.25">
      <c r="A5" s="12" t="s">
        <v>26</v>
      </c>
      <c r="B5" s="39" t="s">
        <v>89</v>
      </c>
      <c r="C5" s="41">
        <v>45094</v>
      </c>
      <c r="D5" s="67" t="s">
        <v>21</v>
      </c>
      <c r="E5" s="68">
        <v>178</v>
      </c>
      <c r="F5" s="68">
        <v>185</v>
      </c>
      <c r="G5" s="68">
        <v>183</v>
      </c>
      <c r="H5" s="68">
        <v>183</v>
      </c>
      <c r="I5" s="68">
        <v>185</v>
      </c>
      <c r="J5" s="68">
        <v>185</v>
      </c>
      <c r="K5" s="69">
        <v>6</v>
      </c>
      <c r="L5" s="69">
        <v>1099</v>
      </c>
      <c r="M5" s="70">
        <v>183.16666666666666</v>
      </c>
      <c r="N5" s="71">
        <v>4</v>
      </c>
      <c r="O5" s="72">
        <v>187.16666666666666</v>
      </c>
    </row>
    <row r="6" spans="1:17" x14ac:dyDescent="0.25">
      <c r="A6" s="12" t="s">
        <v>26</v>
      </c>
      <c r="B6" s="39" t="s">
        <v>89</v>
      </c>
      <c r="C6" s="41">
        <v>45108</v>
      </c>
      <c r="D6" s="67" t="s">
        <v>32</v>
      </c>
      <c r="E6" s="68">
        <v>179</v>
      </c>
      <c r="F6" s="68">
        <v>179</v>
      </c>
      <c r="G6" s="68">
        <v>180</v>
      </c>
      <c r="H6" s="68">
        <v>176</v>
      </c>
      <c r="I6" s="68"/>
      <c r="J6" s="68"/>
      <c r="K6" s="69">
        <v>4</v>
      </c>
      <c r="L6" s="69">
        <v>714</v>
      </c>
      <c r="M6" s="70">
        <v>178.5</v>
      </c>
      <c r="N6" s="71">
        <v>2</v>
      </c>
      <c r="O6" s="72">
        <v>180.5</v>
      </c>
    </row>
    <row r="7" spans="1:17" x14ac:dyDescent="0.25">
      <c r="A7" s="12" t="s">
        <v>26</v>
      </c>
      <c r="B7" s="13" t="s">
        <v>89</v>
      </c>
      <c r="C7" s="14">
        <v>45143</v>
      </c>
      <c r="D7" s="15" t="s">
        <v>32</v>
      </c>
      <c r="E7" s="16">
        <v>180</v>
      </c>
      <c r="F7" s="16">
        <v>181</v>
      </c>
      <c r="G7" s="16">
        <v>182</v>
      </c>
      <c r="H7" s="16">
        <v>170</v>
      </c>
      <c r="I7" s="16">
        <v>184</v>
      </c>
      <c r="J7" s="16">
        <v>181</v>
      </c>
      <c r="K7" s="17">
        <v>6</v>
      </c>
      <c r="L7" s="17">
        <v>1078</v>
      </c>
      <c r="M7" s="18">
        <v>179.66666666666666</v>
      </c>
      <c r="N7" s="19">
        <v>4</v>
      </c>
      <c r="O7" s="20">
        <v>183.66666666666666</v>
      </c>
    </row>
    <row r="8" spans="1:17" x14ac:dyDescent="0.25">
      <c r="A8" s="12" t="s">
        <v>26</v>
      </c>
      <c r="B8" s="13" t="s">
        <v>89</v>
      </c>
      <c r="C8" s="14">
        <v>45179</v>
      </c>
      <c r="D8" s="15" t="s">
        <v>32</v>
      </c>
      <c r="E8" s="16">
        <v>168</v>
      </c>
      <c r="F8" s="16">
        <v>172</v>
      </c>
      <c r="G8" s="16">
        <v>184</v>
      </c>
      <c r="H8" s="16">
        <v>179</v>
      </c>
      <c r="I8" s="16"/>
      <c r="J8" s="16"/>
      <c r="K8" s="17">
        <v>4</v>
      </c>
      <c r="L8" s="17">
        <v>703</v>
      </c>
      <c r="M8" s="18">
        <v>175.75</v>
      </c>
      <c r="N8" s="19">
        <v>2</v>
      </c>
      <c r="O8" s="20">
        <v>177.75</v>
      </c>
    </row>
    <row r="9" spans="1:17" x14ac:dyDescent="0.25">
      <c r="A9" s="12" t="s">
        <v>26</v>
      </c>
      <c r="B9" s="13" t="s">
        <v>89</v>
      </c>
      <c r="C9" s="14">
        <v>45206</v>
      </c>
      <c r="D9" s="15" t="s">
        <v>32</v>
      </c>
      <c r="E9" s="16">
        <v>189</v>
      </c>
      <c r="F9" s="16">
        <v>178</v>
      </c>
      <c r="G9" s="16">
        <v>184</v>
      </c>
      <c r="H9" s="16">
        <v>175</v>
      </c>
      <c r="I9" s="16"/>
      <c r="J9" s="16"/>
      <c r="K9" s="17">
        <v>4</v>
      </c>
      <c r="L9" s="17">
        <v>726</v>
      </c>
      <c r="M9" s="18">
        <v>181.5</v>
      </c>
      <c r="N9" s="19">
        <v>2</v>
      </c>
      <c r="O9" s="20">
        <v>183.5</v>
      </c>
    </row>
    <row r="10" spans="1:17" x14ac:dyDescent="0.25">
      <c r="A10" s="12" t="s">
        <v>26</v>
      </c>
      <c r="B10" s="13" t="s">
        <v>89</v>
      </c>
      <c r="C10" s="14">
        <v>45234</v>
      </c>
      <c r="D10" s="15" t="s">
        <v>32</v>
      </c>
      <c r="E10" s="16">
        <v>180</v>
      </c>
      <c r="F10" s="16">
        <v>180</v>
      </c>
      <c r="G10" s="16">
        <v>183</v>
      </c>
      <c r="H10" s="16">
        <v>182</v>
      </c>
      <c r="I10" s="16"/>
      <c r="J10" s="16"/>
      <c r="K10" s="17">
        <v>4</v>
      </c>
      <c r="L10" s="17">
        <v>725</v>
      </c>
      <c r="M10" s="18">
        <v>181.25</v>
      </c>
      <c r="N10" s="19">
        <v>4</v>
      </c>
      <c r="O10" s="20">
        <v>185.25</v>
      </c>
    </row>
    <row r="12" spans="1:17" x14ac:dyDescent="0.25">
      <c r="K12" s="8">
        <f>SUM(K2:K11)</f>
        <v>42</v>
      </c>
      <c r="L12" s="8">
        <f>SUM(L2:L11)</f>
        <v>7589</v>
      </c>
      <c r="M12" s="7">
        <f>SUM(L12/K12)</f>
        <v>180.6904761904762</v>
      </c>
      <c r="N12" s="8">
        <f>SUM(N2:N11)</f>
        <v>34</v>
      </c>
      <c r="O12" s="11">
        <f>SUM(M12+N12)</f>
        <v>214.6904761904762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7:C7 E7:J7" name="Range1_2_1_1_1"/>
    <protectedRange algorithmName="SHA-512" hashValue="ON39YdpmFHfN9f47KpiRvqrKx0V9+erV1CNkpWzYhW/Qyc6aT8rEyCrvauWSYGZK2ia3o7vd3akF07acHAFpOA==" saltValue="yVW9XmDwTqEnmpSGai0KYg==" spinCount="100000" sqref="D7" name="Range1_1_3_1_1_1"/>
    <protectedRange algorithmName="SHA-512" hashValue="ON39YdpmFHfN9f47KpiRvqrKx0V9+erV1CNkpWzYhW/Qyc6aT8rEyCrvauWSYGZK2ia3o7vd3akF07acHAFpOA==" saltValue="yVW9XmDwTqEnmpSGai0KYg==" spinCount="100000" sqref="E9:J9 B9:C9" name="Range1_75"/>
    <protectedRange algorithmName="SHA-512" hashValue="ON39YdpmFHfN9f47KpiRvqrKx0V9+erV1CNkpWzYhW/Qyc6aT8rEyCrvauWSYGZK2ia3o7vd3akF07acHAFpOA==" saltValue="yVW9XmDwTqEnmpSGai0KYg==" spinCount="100000" sqref="D9" name="Range1_1_37"/>
  </protectedRanges>
  <hyperlinks>
    <hyperlink ref="Q1" location="'National Rankings'!A1" display="Back to Ranking" xr:uid="{50354951-FC0E-46E4-8741-09D351BE0F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D512C9-1195-49F4-A8D5-7928C2BCE1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057A-A510-4CF0-9025-26952F8BEFCA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50" t="s">
        <v>92</v>
      </c>
      <c r="C2" s="51">
        <v>45034</v>
      </c>
      <c r="D2" s="52" t="s">
        <v>33</v>
      </c>
      <c r="E2" s="53">
        <v>181</v>
      </c>
      <c r="F2" s="53">
        <v>172</v>
      </c>
      <c r="G2" s="53">
        <v>168</v>
      </c>
      <c r="H2" s="53">
        <v>157</v>
      </c>
      <c r="I2" s="54"/>
      <c r="J2" s="54"/>
      <c r="K2" s="55">
        <v>4</v>
      </c>
      <c r="L2" s="55">
        <v>678</v>
      </c>
      <c r="M2" s="56">
        <v>169.5</v>
      </c>
      <c r="N2" s="57">
        <v>2</v>
      </c>
      <c r="O2" s="58">
        <v>171.5</v>
      </c>
    </row>
    <row r="4" spans="1:17" x14ac:dyDescent="0.25">
      <c r="K4" s="8">
        <f>SUM(K2:K3)</f>
        <v>4</v>
      </c>
      <c r="L4" s="8">
        <f>SUM(L2:L3)</f>
        <v>678</v>
      </c>
      <c r="M4" s="7">
        <f>SUM(L4/K4)</f>
        <v>169.5</v>
      </c>
      <c r="N4" s="8">
        <f>SUM(N2:N3)</f>
        <v>2</v>
      </c>
      <c r="O4" s="11">
        <f>SUM(M4+N4)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23" priority="4" rank="1"/>
  </conditionalFormatting>
  <conditionalFormatting sqref="J2">
    <cfRule type="top10" dxfId="322" priority="5" rank="1"/>
  </conditionalFormatting>
  <hyperlinks>
    <hyperlink ref="Q1" location="'National Rankings'!A1" display="Back to Ranking" xr:uid="{2BCE6E11-E4B0-4754-A199-5336EAF164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B917DE-4D69-4D38-9A5D-32957741D8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E5EC2-474C-40ED-88DA-42131E4068E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229</v>
      </c>
      <c r="C2" s="14">
        <v>45158</v>
      </c>
      <c r="D2" s="15" t="s">
        <v>33</v>
      </c>
      <c r="E2" s="16">
        <v>155</v>
      </c>
      <c r="F2" s="16">
        <v>161</v>
      </c>
      <c r="G2" s="16">
        <v>158</v>
      </c>
      <c r="H2" s="16">
        <v>108</v>
      </c>
      <c r="I2" s="16"/>
      <c r="J2" s="16"/>
      <c r="K2" s="17">
        <v>4</v>
      </c>
      <c r="L2" s="17">
        <v>582</v>
      </c>
      <c r="M2" s="18">
        <v>145.5</v>
      </c>
      <c r="N2" s="19">
        <v>2</v>
      </c>
      <c r="O2" s="20">
        <v>147.5</v>
      </c>
    </row>
    <row r="4" spans="1:17" x14ac:dyDescent="0.25">
      <c r="K4" s="8">
        <f>SUM(K2:K3)</f>
        <v>4</v>
      </c>
      <c r="L4" s="8">
        <f>SUM(L2:L3)</f>
        <v>582</v>
      </c>
      <c r="M4" s="7">
        <f>SUM(L4/K4)</f>
        <v>145.5</v>
      </c>
      <c r="N4" s="8">
        <f>SUM(N2:N3)</f>
        <v>2</v>
      </c>
      <c r="O4" s="11">
        <f>SUM(M4+N4)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6"/>
    <protectedRange algorithmName="SHA-512" hashValue="ON39YdpmFHfN9f47KpiRvqrKx0V9+erV1CNkpWzYhW/Qyc6aT8rEyCrvauWSYGZK2ia3o7vd3akF07acHAFpOA==" saltValue="yVW9XmDwTqEnmpSGai0KYg==" spinCount="100000" sqref="D2" name="Range1_1_30"/>
  </protectedRanges>
  <conditionalFormatting sqref="I2">
    <cfRule type="top10" dxfId="293" priority="1" rank="1"/>
  </conditionalFormatting>
  <conditionalFormatting sqref="J2">
    <cfRule type="top10" dxfId="292" priority="2" rank="1"/>
  </conditionalFormatting>
  <hyperlinks>
    <hyperlink ref="Q1" location="'National Rankings'!A1" display="Back to Ranking" xr:uid="{5B901CC2-F70F-4675-86A0-B24813CAEB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96BFA8-2A12-43E3-9137-F5B8EBABB40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5FDC9-9FB8-4A7A-B2B7-EF468F2DFF19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159</v>
      </c>
      <c r="C2" s="41">
        <v>45080</v>
      </c>
      <c r="D2" s="67" t="s">
        <v>53</v>
      </c>
      <c r="E2" s="68">
        <v>189</v>
      </c>
      <c r="F2" s="68">
        <v>186</v>
      </c>
      <c r="G2" s="68">
        <v>183</v>
      </c>
      <c r="H2" s="68">
        <v>185</v>
      </c>
      <c r="I2" s="68"/>
      <c r="J2" s="68"/>
      <c r="K2" s="69">
        <v>4</v>
      </c>
      <c r="L2" s="69">
        <v>743</v>
      </c>
      <c r="M2" s="70">
        <v>185.75</v>
      </c>
      <c r="N2" s="71">
        <v>2</v>
      </c>
      <c r="O2" s="72">
        <v>187.75</v>
      </c>
    </row>
    <row r="4" spans="1:17" x14ac:dyDescent="0.25">
      <c r="K4" s="8">
        <f>SUM(K2:K3)</f>
        <v>4</v>
      </c>
      <c r="L4" s="8">
        <f>SUM(L2:L3)</f>
        <v>743</v>
      </c>
      <c r="M4" s="7">
        <f>SUM(L4/K4)</f>
        <v>185.75</v>
      </c>
      <c r="N4" s="8">
        <f>SUM(N2:N3)</f>
        <v>2</v>
      </c>
      <c r="O4" s="11">
        <f>SUM(M4+N4)</f>
        <v>187.75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2" priority="3" rank="1"/>
  </conditionalFormatting>
  <conditionalFormatting sqref="I2:J2">
    <cfRule type="cellIs" dxfId="1" priority="2" operator="greaterThanOrEqual">
      <formula>200</formula>
    </cfRule>
  </conditionalFormatting>
  <conditionalFormatting sqref="J2">
    <cfRule type="top10" dxfId="0" priority="7" rank="1"/>
  </conditionalFormatting>
  <hyperlinks>
    <hyperlink ref="Q1" location="'National Rankings'!A1" display="Back to Ranking" xr:uid="{3162C923-1CB0-4D6F-866F-E4CA023DAF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4B1FBA-87FB-4F82-A85F-E85EA22972D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427A-5D6F-4969-8C06-6B55718D92BE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90</v>
      </c>
      <c r="C2" s="14">
        <v>44975</v>
      </c>
      <c r="D2" s="15" t="s">
        <v>21</v>
      </c>
      <c r="E2" s="16">
        <v>192</v>
      </c>
      <c r="F2" s="16">
        <v>188</v>
      </c>
      <c r="G2" s="16">
        <v>190</v>
      </c>
      <c r="H2" s="16">
        <v>193</v>
      </c>
      <c r="I2" s="16"/>
      <c r="J2" s="16"/>
      <c r="K2" s="17">
        <v>4</v>
      </c>
      <c r="L2" s="17">
        <v>763</v>
      </c>
      <c r="M2" s="18">
        <v>190.75</v>
      </c>
      <c r="N2" s="19">
        <v>6</v>
      </c>
      <c r="O2" s="20">
        <v>196.75</v>
      </c>
    </row>
    <row r="3" spans="1:17" x14ac:dyDescent="0.25">
      <c r="A3" s="12" t="s">
        <v>26</v>
      </c>
      <c r="B3" s="13" t="s">
        <v>90</v>
      </c>
      <c r="C3" s="14">
        <v>45027</v>
      </c>
      <c r="D3" s="15" t="s">
        <v>21</v>
      </c>
      <c r="E3" s="16">
        <v>193.001</v>
      </c>
      <c r="F3" s="16">
        <v>190</v>
      </c>
      <c r="G3" s="16">
        <v>195.001</v>
      </c>
      <c r="H3" s="16"/>
      <c r="I3" s="16"/>
      <c r="J3" s="16"/>
      <c r="K3" s="17">
        <v>3</v>
      </c>
      <c r="L3" s="17">
        <v>578.00199999999995</v>
      </c>
      <c r="M3" s="18">
        <v>192.66733333333332</v>
      </c>
      <c r="N3" s="19">
        <v>9</v>
      </c>
      <c r="O3" s="20">
        <v>201.66733333333332</v>
      </c>
    </row>
    <row r="4" spans="1:17" x14ac:dyDescent="0.25">
      <c r="A4" s="40" t="s">
        <v>26</v>
      </c>
      <c r="B4" s="39" t="s">
        <v>90</v>
      </c>
      <c r="C4" s="41">
        <v>45055</v>
      </c>
      <c r="D4" s="67" t="s">
        <v>21</v>
      </c>
      <c r="E4" s="16">
        <v>190</v>
      </c>
      <c r="F4" s="16">
        <v>189</v>
      </c>
      <c r="G4" s="16">
        <v>188</v>
      </c>
      <c r="H4" s="16"/>
      <c r="I4" s="68"/>
      <c r="J4" s="68"/>
      <c r="K4" s="69">
        <v>3</v>
      </c>
      <c r="L4" s="69">
        <v>567</v>
      </c>
      <c r="M4" s="70">
        <v>189</v>
      </c>
      <c r="N4" s="71">
        <v>4</v>
      </c>
      <c r="O4" s="72">
        <v>193</v>
      </c>
    </row>
    <row r="6" spans="1:17" x14ac:dyDescent="0.25">
      <c r="K6" s="8">
        <f>SUM(K2:K5)</f>
        <v>10</v>
      </c>
      <c r="L6" s="8">
        <f>SUM(L2:L5)</f>
        <v>1908.002</v>
      </c>
      <c r="M6" s="7">
        <f>SUM(L6/K6)</f>
        <v>190.80019999999999</v>
      </c>
      <c r="N6" s="8">
        <f>SUM(N2:N5)</f>
        <v>19</v>
      </c>
      <c r="O6" s="11">
        <f>SUM(M6+N6)</f>
        <v>209.80019999999999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4865A40-683D-489C-8A75-CDA48B56DB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8F0A87-A4D8-4699-97CB-6412C6C414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6CA8-9580-433E-A660-7885CD9DA4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260</v>
      </c>
      <c r="C2" s="14">
        <v>45220</v>
      </c>
      <c r="D2" s="15" t="s">
        <v>76</v>
      </c>
      <c r="E2" s="16">
        <v>176</v>
      </c>
      <c r="F2" s="16">
        <v>174</v>
      </c>
      <c r="G2" s="16">
        <v>171</v>
      </c>
      <c r="H2" s="16">
        <v>174</v>
      </c>
      <c r="I2" s="16"/>
      <c r="J2" s="16"/>
      <c r="K2" s="17">
        <v>4</v>
      </c>
      <c r="L2" s="17">
        <v>695</v>
      </c>
      <c r="M2" s="18">
        <v>173.75</v>
      </c>
      <c r="N2" s="19">
        <v>6</v>
      </c>
      <c r="O2" s="20">
        <v>179.75</v>
      </c>
    </row>
    <row r="4" spans="1:17" x14ac:dyDescent="0.25">
      <c r="K4" s="8">
        <f>SUM(K2:K3)</f>
        <v>4</v>
      </c>
      <c r="L4" s="8">
        <f>SUM(L2:L3)</f>
        <v>695</v>
      </c>
      <c r="M4" s="7">
        <f>SUM(L4/K4)</f>
        <v>173.75</v>
      </c>
      <c r="N4" s="8">
        <f>SUM(N2:N3)</f>
        <v>6</v>
      </c>
      <c r="O4" s="11">
        <f>SUM(M4+N4)</f>
        <v>179.75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conditionalFormatting sqref="I2">
    <cfRule type="top10" dxfId="291" priority="1" rank="1"/>
  </conditionalFormatting>
  <conditionalFormatting sqref="J2">
    <cfRule type="top10" dxfId="290" priority="2" rank="1"/>
  </conditionalFormatting>
  <hyperlinks>
    <hyperlink ref="Q1" location="'National Rankings'!A1" display="Back to Ranking" xr:uid="{7A33B71E-8786-4B90-9EC1-A13513D45B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7A5BC1-B1E0-42D7-BF3B-30EE260E53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72B2-C0B7-43A7-9A67-20C7C8C66EA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255</v>
      </c>
      <c r="C2" s="14">
        <v>45206</v>
      </c>
      <c r="D2" s="15" t="s">
        <v>120</v>
      </c>
      <c r="E2" s="16">
        <v>185</v>
      </c>
      <c r="F2" s="16">
        <v>189</v>
      </c>
      <c r="G2" s="16">
        <v>190</v>
      </c>
      <c r="H2" s="16">
        <v>193</v>
      </c>
      <c r="I2" s="16"/>
      <c r="J2" s="16"/>
      <c r="K2" s="17">
        <v>4</v>
      </c>
      <c r="L2" s="17">
        <v>757</v>
      </c>
      <c r="M2" s="18">
        <v>189.25</v>
      </c>
      <c r="N2" s="19">
        <v>6</v>
      </c>
      <c r="O2" s="20">
        <v>195.25</v>
      </c>
    </row>
    <row r="4" spans="1:17" x14ac:dyDescent="0.25">
      <c r="K4" s="8">
        <f>SUM(K2:K3)</f>
        <v>4</v>
      </c>
      <c r="L4" s="8">
        <f>SUM(L2:L3)</f>
        <v>757</v>
      </c>
      <c r="M4" s="7">
        <f>SUM(L4/K4)</f>
        <v>189.25</v>
      </c>
      <c r="N4" s="8">
        <f>SUM(N2:N3)</f>
        <v>6</v>
      </c>
      <c r="O4" s="11">
        <f>SUM(M4+N4)</f>
        <v>195.25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89" priority="1" rank="1"/>
  </conditionalFormatting>
  <conditionalFormatting sqref="J2">
    <cfRule type="top10" dxfId="288" priority="2" rank="1"/>
  </conditionalFormatting>
  <hyperlinks>
    <hyperlink ref="Q1" location="'National Rankings'!A1" display="Back to Ranking" xr:uid="{5BE60918-18C6-4FB3-BC9D-5535466805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4DC23C-37AC-4B28-BDA4-1C8A0D31BC4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7E3B5-1ABB-42A2-B4B9-3B38F733972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236</v>
      </c>
      <c r="C2" s="14">
        <v>45175</v>
      </c>
      <c r="D2" s="15" t="s">
        <v>38</v>
      </c>
      <c r="E2" s="16">
        <v>184</v>
      </c>
      <c r="F2" s="16">
        <v>190</v>
      </c>
      <c r="G2" s="16">
        <v>185</v>
      </c>
      <c r="H2" s="16">
        <v>182</v>
      </c>
      <c r="I2" s="16"/>
      <c r="J2" s="16"/>
      <c r="K2" s="17">
        <v>4</v>
      </c>
      <c r="L2" s="17">
        <v>741</v>
      </c>
      <c r="M2" s="18">
        <v>185.25</v>
      </c>
      <c r="N2" s="19">
        <v>6</v>
      </c>
      <c r="O2" s="20">
        <v>191.25</v>
      </c>
    </row>
    <row r="3" spans="1:17" x14ac:dyDescent="0.25">
      <c r="A3" s="12" t="s">
        <v>26</v>
      </c>
      <c r="B3" s="13" t="s">
        <v>236</v>
      </c>
      <c r="C3" s="14">
        <v>45189</v>
      </c>
      <c r="D3" s="15" t="s">
        <v>38</v>
      </c>
      <c r="E3" s="16">
        <v>169</v>
      </c>
      <c r="F3" s="16">
        <v>180</v>
      </c>
      <c r="G3" s="16">
        <v>175</v>
      </c>
      <c r="H3" s="16">
        <v>176</v>
      </c>
      <c r="I3" s="16"/>
      <c r="J3" s="16"/>
      <c r="K3" s="17">
        <v>4</v>
      </c>
      <c r="L3" s="17">
        <v>700</v>
      </c>
      <c r="M3" s="18">
        <v>175</v>
      </c>
      <c r="N3" s="19">
        <v>2</v>
      </c>
      <c r="O3" s="20">
        <v>177</v>
      </c>
    </row>
    <row r="4" spans="1:17" x14ac:dyDescent="0.25">
      <c r="A4" s="12" t="s">
        <v>26</v>
      </c>
      <c r="B4" s="13" t="s">
        <v>236</v>
      </c>
      <c r="C4" s="14">
        <v>45196</v>
      </c>
      <c r="D4" s="15" t="s">
        <v>42</v>
      </c>
      <c r="E4" s="16">
        <v>180</v>
      </c>
      <c r="F4" s="16">
        <v>181</v>
      </c>
      <c r="G4" s="16">
        <v>187</v>
      </c>
      <c r="H4" s="16">
        <v>185</v>
      </c>
      <c r="I4" s="16"/>
      <c r="J4" s="16"/>
      <c r="K4" s="17">
        <v>4</v>
      </c>
      <c r="L4" s="17">
        <v>733</v>
      </c>
      <c r="M4" s="18">
        <v>183.25</v>
      </c>
      <c r="N4" s="19">
        <v>4</v>
      </c>
      <c r="O4" s="20">
        <v>187.25</v>
      </c>
    </row>
    <row r="5" spans="1:17" x14ac:dyDescent="0.25">
      <c r="A5" s="12" t="s">
        <v>26</v>
      </c>
      <c r="B5" s="13" t="s">
        <v>236</v>
      </c>
      <c r="C5" s="14">
        <v>45210</v>
      </c>
      <c r="D5" s="15" t="s">
        <v>38</v>
      </c>
      <c r="E5" s="16">
        <v>184</v>
      </c>
      <c r="F5" s="16">
        <v>182</v>
      </c>
      <c r="G5" s="16">
        <v>182</v>
      </c>
      <c r="H5" s="16">
        <v>189</v>
      </c>
      <c r="I5" s="16"/>
      <c r="J5" s="16"/>
      <c r="K5" s="17">
        <v>4</v>
      </c>
      <c r="L5" s="17">
        <v>737</v>
      </c>
      <c r="M5" s="18">
        <v>184.25</v>
      </c>
      <c r="N5" s="19">
        <v>4</v>
      </c>
      <c r="O5" s="20">
        <v>188.25</v>
      </c>
    </row>
    <row r="7" spans="1:17" x14ac:dyDescent="0.25">
      <c r="K7" s="8">
        <f>SUM(K2:K6)</f>
        <v>16</v>
      </c>
      <c r="L7" s="8">
        <f>SUM(L2:L6)</f>
        <v>2911</v>
      </c>
      <c r="M7" s="7">
        <f>SUM(L7/K7)</f>
        <v>181.9375</v>
      </c>
      <c r="N7" s="8">
        <f>SUM(N2:N6)</f>
        <v>16</v>
      </c>
      <c r="O7" s="11">
        <f>SUM(M7+N7)</f>
        <v>197.9375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5:J5 C5" name="Range1_8"/>
    <protectedRange algorithmName="SHA-512" hashValue="ON39YdpmFHfN9f47KpiRvqrKx0V9+erV1CNkpWzYhW/Qyc6aT8rEyCrvauWSYGZK2ia3o7vd3akF07acHAFpOA==" saltValue="yVW9XmDwTqEnmpSGai0KYg==" spinCount="100000" sqref="D5" name="Range1_1_5"/>
  </protectedRanges>
  <conditionalFormatting sqref="I2:I5">
    <cfRule type="top10" dxfId="287" priority="1" rank="1"/>
  </conditionalFormatting>
  <conditionalFormatting sqref="J2:J5">
    <cfRule type="top10" dxfId="286" priority="2" rank="1"/>
  </conditionalFormatting>
  <hyperlinks>
    <hyperlink ref="Q1" location="'National Rankings'!A1" display="Back to Ranking" xr:uid="{DAF6CC9C-3981-4D1C-A45C-6C203B9AB9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4427E0-5E98-48CC-B2D3-AD708DA0A3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4508-42ED-4D35-837B-8FB6C843F628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7" t="s">
        <v>26</v>
      </c>
      <c r="B2" s="38" t="s">
        <v>50</v>
      </c>
      <c r="C2" s="14">
        <v>45011</v>
      </c>
      <c r="D2" s="37" t="s">
        <v>33</v>
      </c>
      <c r="E2" s="37">
        <v>183</v>
      </c>
      <c r="F2" s="37">
        <v>178</v>
      </c>
      <c r="G2" s="37">
        <v>187</v>
      </c>
      <c r="H2" s="37">
        <v>184</v>
      </c>
      <c r="I2" s="37"/>
      <c r="J2" s="37"/>
      <c r="K2" s="37">
        <v>4</v>
      </c>
      <c r="L2" s="37">
        <v>732</v>
      </c>
      <c r="M2" s="37">
        <v>183</v>
      </c>
      <c r="N2" s="37">
        <v>2</v>
      </c>
      <c r="O2" s="37">
        <v>185</v>
      </c>
    </row>
    <row r="3" spans="1:17" x14ac:dyDescent="0.25">
      <c r="A3" s="12" t="s">
        <v>26</v>
      </c>
      <c r="B3" s="39" t="s">
        <v>50</v>
      </c>
      <c r="C3" s="41">
        <v>45074</v>
      </c>
      <c r="D3" s="67" t="s">
        <v>33</v>
      </c>
      <c r="E3" s="68">
        <v>176</v>
      </c>
      <c r="F3" s="68">
        <v>153</v>
      </c>
      <c r="G3" s="68">
        <v>164</v>
      </c>
      <c r="H3" s="68">
        <v>169</v>
      </c>
      <c r="I3" s="68"/>
      <c r="J3" s="68"/>
      <c r="K3" s="69">
        <v>4</v>
      </c>
      <c r="L3" s="69">
        <v>662</v>
      </c>
      <c r="M3" s="70">
        <v>165.5</v>
      </c>
      <c r="N3" s="71">
        <v>2</v>
      </c>
      <c r="O3" s="72">
        <v>167.5</v>
      </c>
    </row>
    <row r="5" spans="1:17" x14ac:dyDescent="0.25">
      <c r="K5" s="8">
        <f>SUM(K2:K4)</f>
        <v>8</v>
      </c>
      <c r="L5" s="8">
        <f>SUM(L2:L4)</f>
        <v>1394</v>
      </c>
      <c r="M5" s="7">
        <f>SUM(L5/K5)</f>
        <v>174.25</v>
      </c>
      <c r="N5" s="8">
        <f>SUM(N2:N4)</f>
        <v>4</v>
      </c>
      <c r="O5" s="11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</protectedRanges>
  <conditionalFormatting sqref="I2:I3">
    <cfRule type="top10" dxfId="285" priority="4" rank="1"/>
  </conditionalFormatting>
  <conditionalFormatting sqref="J2:J3">
    <cfRule type="top10" dxfId="284" priority="5" rank="1"/>
  </conditionalFormatting>
  <hyperlinks>
    <hyperlink ref="Q1" location="'National Rankings'!A1" display="Back to Ranking" xr:uid="{39E1FFB8-4588-42BD-8E23-12639E15E8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7E113D-C1F2-49F5-BDA5-A90D5707E5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69A1-1D3F-4E0A-A0F7-8567D76001E2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51</v>
      </c>
      <c r="C2" s="14">
        <v>44989</v>
      </c>
      <c r="D2" s="15" t="s">
        <v>32</v>
      </c>
      <c r="E2" s="16">
        <v>181</v>
      </c>
      <c r="F2" s="16">
        <v>186</v>
      </c>
      <c r="G2" s="16">
        <v>193</v>
      </c>
      <c r="H2" s="16">
        <v>185</v>
      </c>
      <c r="I2" s="16"/>
      <c r="J2" s="16"/>
      <c r="K2" s="17">
        <v>4</v>
      </c>
      <c r="L2" s="17">
        <v>745</v>
      </c>
      <c r="M2" s="18">
        <v>186.25</v>
      </c>
      <c r="N2" s="19">
        <v>3</v>
      </c>
      <c r="O2" s="20">
        <v>189.25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3</v>
      </c>
      <c r="O4" s="11">
        <f>SUM(M4+N4)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283" priority="1" rank="1"/>
  </conditionalFormatting>
  <hyperlinks>
    <hyperlink ref="Q1" location="'National Rankings'!A1" display="Back to Ranking" xr:uid="{6373E687-6CA9-4CE9-BBFA-B3295F96DD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C1E71-BBB4-4B84-98B4-8AA9725CE2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870A7-4E0A-4D8A-B206-6280AF7B3DF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222</v>
      </c>
      <c r="C2" s="14">
        <v>45150</v>
      </c>
      <c r="D2" s="85" t="s">
        <v>38</v>
      </c>
      <c r="E2" s="86">
        <v>194</v>
      </c>
      <c r="F2" s="86">
        <v>192</v>
      </c>
      <c r="G2" s="86">
        <v>189</v>
      </c>
      <c r="H2" s="86">
        <v>190</v>
      </c>
      <c r="I2" s="86">
        <v>189</v>
      </c>
      <c r="J2" s="86">
        <v>189</v>
      </c>
      <c r="K2" s="87">
        <v>6</v>
      </c>
      <c r="L2" s="17">
        <v>1143</v>
      </c>
      <c r="M2" s="18">
        <v>190.5</v>
      </c>
      <c r="N2" s="19">
        <v>4</v>
      </c>
      <c r="O2" s="20">
        <v>194.5</v>
      </c>
    </row>
    <row r="4" spans="1:17" x14ac:dyDescent="0.25">
      <c r="K4" s="8">
        <f>SUM(K2:K3)</f>
        <v>6</v>
      </c>
      <c r="L4" s="8">
        <f>SUM(L2:L3)</f>
        <v>1143</v>
      </c>
      <c r="M4" s="7">
        <f>SUM(L4/K4)</f>
        <v>190.5</v>
      </c>
      <c r="N4" s="8">
        <f>SUM(N2:N3)</f>
        <v>4</v>
      </c>
      <c r="O4" s="11">
        <f>SUM(M4+N4)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818C784-56DD-404C-A466-5B8F42D2450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68AF4F-115D-4028-8301-DBA0B59BC9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DE572-D81E-4F07-B475-6D6224437BC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174</v>
      </c>
      <c r="C2" s="14">
        <v>45095</v>
      </c>
      <c r="D2" s="15" t="s">
        <v>22</v>
      </c>
      <c r="E2" s="16">
        <v>177</v>
      </c>
      <c r="F2" s="16">
        <v>185</v>
      </c>
      <c r="G2" s="16">
        <v>169</v>
      </c>
      <c r="H2" s="16">
        <v>173</v>
      </c>
      <c r="I2" s="16"/>
      <c r="J2" s="16"/>
      <c r="K2" s="17">
        <v>4</v>
      </c>
      <c r="L2" s="17">
        <v>704</v>
      </c>
      <c r="M2" s="18">
        <v>176</v>
      </c>
      <c r="N2" s="19">
        <v>3</v>
      </c>
      <c r="O2" s="20">
        <v>179</v>
      </c>
    </row>
    <row r="4" spans="1:17" x14ac:dyDescent="0.25">
      <c r="K4" s="8">
        <f>SUM(K2:K3)</f>
        <v>4</v>
      </c>
      <c r="L4" s="8">
        <f>SUM(L2:L3)</f>
        <v>704</v>
      </c>
      <c r="M4" s="7">
        <f>SUM(L4/K4)</f>
        <v>176</v>
      </c>
      <c r="N4" s="8">
        <f>SUM(N2:N3)</f>
        <v>3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F9A61FD-D0E9-4D91-9F3C-A6B126AAC6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F2D9D4-8C42-4C52-88E1-6B17CA6BB1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200-C60E-441D-B930-2270028EC6D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94" t="s">
        <v>272</v>
      </c>
      <c r="C2" s="95">
        <v>45259</v>
      </c>
      <c r="D2" s="96" t="s">
        <v>38</v>
      </c>
      <c r="E2" s="97">
        <v>194</v>
      </c>
      <c r="F2" s="97">
        <v>198</v>
      </c>
      <c r="G2" s="97">
        <v>189</v>
      </c>
      <c r="H2" s="97">
        <v>192</v>
      </c>
      <c r="I2" s="97"/>
      <c r="J2" s="97"/>
      <c r="K2" s="98">
        <v>4</v>
      </c>
      <c r="L2" s="98">
        <v>773</v>
      </c>
      <c r="M2" s="99">
        <v>193.25</v>
      </c>
      <c r="N2" s="100">
        <v>5</v>
      </c>
      <c r="O2" s="101">
        <v>198.25</v>
      </c>
    </row>
    <row r="4" spans="1:17" x14ac:dyDescent="0.25">
      <c r="K4" s="8">
        <f>SUM(K2:K3)</f>
        <v>4</v>
      </c>
      <c r="L4" s="8">
        <f>SUM(L2:L3)</f>
        <v>773</v>
      </c>
      <c r="M4" s="7">
        <f>SUM(L4/K4)</f>
        <v>193.25</v>
      </c>
      <c r="N4" s="8">
        <f>SUM(N2:N3)</f>
        <v>5</v>
      </c>
      <c r="O4" s="11">
        <f>SUM(M4+N4)</f>
        <v>198.25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82" priority="1" rank="1"/>
  </conditionalFormatting>
  <conditionalFormatting sqref="J2">
    <cfRule type="top10" dxfId="281" priority="2" rank="1"/>
  </conditionalFormatting>
  <hyperlinks>
    <hyperlink ref="Q1" location="'National Rankings'!A1" display="Back to Ranking" xr:uid="{8344F1B3-C9A1-486E-A545-3FC7DEAA2F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887328-6F40-4A9E-A56E-5210209A0B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92EBC-6F38-4C67-9F28-A0D3323CFD0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261</v>
      </c>
      <c r="C2" s="14">
        <v>45220</v>
      </c>
      <c r="D2" s="15" t="s">
        <v>76</v>
      </c>
      <c r="E2" s="16">
        <v>175</v>
      </c>
      <c r="F2" s="16">
        <v>177</v>
      </c>
      <c r="G2" s="16">
        <v>181</v>
      </c>
      <c r="H2" s="16">
        <v>183</v>
      </c>
      <c r="I2" s="16"/>
      <c r="J2" s="16"/>
      <c r="K2" s="17">
        <v>4</v>
      </c>
      <c r="L2" s="17">
        <v>716</v>
      </c>
      <c r="M2" s="18">
        <v>179</v>
      </c>
      <c r="N2" s="19">
        <v>8</v>
      </c>
      <c r="O2" s="20">
        <v>187</v>
      </c>
    </row>
    <row r="4" spans="1:17" x14ac:dyDescent="0.25">
      <c r="K4" s="8">
        <f>SUM(K2:K3)</f>
        <v>4</v>
      </c>
      <c r="L4" s="8">
        <f>SUM(L2:L3)</f>
        <v>716</v>
      </c>
      <c r="M4" s="7">
        <f>SUM(L4/K4)</f>
        <v>179</v>
      </c>
      <c r="N4" s="8">
        <f>SUM(N2:N3)</f>
        <v>8</v>
      </c>
      <c r="O4" s="11">
        <f>SUM(M4+N4)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conditionalFormatting sqref="I2">
    <cfRule type="top10" dxfId="280" priority="1" rank="1"/>
  </conditionalFormatting>
  <conditionalFormatting sqref="J2">
    <cfRule type="top10" dxfId="279" priority="2" rank="1"/>
  </conditionalFormatting>
  <hyperlinks>
    <hyperlink ref="Q1" location="'National Rankings'!A1" display="Back to Ranking" xr:uid="{47AE0CAC-5FFF-4D5E-A1EC-E09175505F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CBD973-3841-4872-8C46-C9FDA49F06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0E1B-D6CC-4C59-BB75-7D8413618CE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263</v>
      </c>
      <c r="C2" s="14">
        <v>45241</v>
      </c>
      <c r="D2" s="15" t="s">
        <v>33</v>
      </c>
      <c r="E2" s="16">
        <v>192</v>
      </c>
      <c r="F2" s="16">
        <v>185</v>
      </c>
      <c r="G2" s="16">
        <v>189</v>
      </c>
      <c r="H2" s="16">
        <v>190</v>
      </c>
      <c r="I2" s="16">
        <v>185</v>
      </c>
      <c r="J2" s="16">
        <v>186</v>
      </c>
      <c r="K2" s="17">
        <v>6</v>
      </c>
      <c r="L2" s="17">
        <v>1127</v>
      </c>
      <c r="M2" s="18">
        <v>187.83333333333334</v>
      </c>
      <c r="N2" s="19">
        <v>4</v>
      </c>
      <c r="O2" s="20">
        <v>191.83333333333334</v>
      </c>
    </row>
    <row r="4" spans="1:17" x14ac:dyDescent="0.25">
      <c r="K4" s="8">
        <f>SUM(K2:K3)</f>
        <v>6</v>
      </c>
      <c r="L4" s="8">
        <f>SUM(L2:L3)</f>
        <v>1127</v>
      </c>
      <c r="M4" s="7">
        <f>SUM(L4/K4)</f>
        <v>187.83333333333334</v>
      </c>
      <c r="N4" s="8">
        <f>SUM(N2:N3)</f>
        <v>4</v>
      </c>
      <c r="O4" s="11">
        <f>SUM(M4+N4)</f>
        <v>191.83333333333334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BF1B7738-9EA4-447B-A280-A506E4B153D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B736E42-8F13-4B57-94C5-76B9F02F820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1B22A-6AD5-406B-A5FD-52CECF5E8A64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165</v>
      </c>
      <c r="C2" s="41">
        <v>45080</v>
      </c>
      <c r="D2" s="67" t="s">
        <v>32</v>
      </c>
      <c r="E2" s="68">
        <v>175</v>
      </c>
      <c r="F2" s="68">
        <v>179</v>
      </c>
      <c r="G2" s="68">
        <v>173</v>
      </c>
      <c r="H2" s="68">
        <v>173</v>
      </c>
      <c r="I2" s="68">
        <v>174</v>
      </c>
      <c r="J2" s="68">
        <v>167</v>
      </c>
      <c r="K2" s="69">
        <v>6</v>
      </c>
      <c r="L2" s="69">
        <v>1041</v>
      </c>
      <c r="M2" s="70">
        <v>173.5</v>
      </c>
      <c r="N2" s="71">
        <v>4</v>
      </c>
      <c r="O2" s="72">
        <v>177.5</v>
      </c>
    </row>
    <row r="3" spans="1:17" x14ac:dyDescent="0.25">
      <c r="A3" s="12" t="s">
        <v>20</v>
      </c>
      <c r="B3" s="13" t="s">
        <v>165</v>
      </c>
      <c r="C3" s="14">
        <v>45143</v>
      </c>
      <c r="D3" s="15" t="s">
        <v>32</v>
      </c>
      <c r="E3" s="16">
        <v>174</v>
      </c>
      <c r="F3" s="16">
        <v>177</v>
      </c>
      <c r="G3" s="16">
        <v>177</v>
      </c>
      <c r="H3" s="16">
        <v>167</v>
      </c>
      <c r="I3" s="16">
        <v>172</v>
      </c>
      <c r="J3" s="16">
        <v>185</v>
      </c>
      <c r="K3" s="17">
        <v>6</v>
      </c>
      <c r="L3" s="17">
        <v>1052</v>
      </c>
      <c r="M3" s="18">
        <v>175.33333333333334</v>
      </c>
      <c r="N3" s="19">
        <v>4</v>
      </c>
      <c r="O3" s="20">
        <v>179.33333333333334</v>
      </c>
    </row>
    <row r="5" spans="1:17" x14ac:dyDescent="0.25">
      <c r="K5" s="8">
        <f>SUM(K2:K4)</f>
        <v>12</v>
      </c>
      <c r="L5" s="8">
        <f>SUM(L2:L4)</f>
        <v>2093</v>
      </c>
      <c r="M5" s="7">
        <f>SUM(L5/K5)</f>
        <v>174.41666666666666</v>
      </c>
      <c r="N5" s="8">
        <f>SUM(N2:N4)</f>
        <v>8</v>
      </c>
      <c r="O5" s="11">
        <f>SUM(M5+N5)</f>
        <v>182.41666666666666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2_1_1_1"/>
    <protectedRange algorithmName="SHA-512" hashValue="ON39YdpmFHfN9f47KpiRvqrKx0V9+erV1CNkpWzYhW/Qyc6aT8rEyCrvauWSYGZK2ia3o7vd3akF07acHAFpOA==" saltValue="yVW9XmDwTqEnmpSGai0KYg==" spinCount="100000" sqref="D3" name="Range1_1_3_1_1_1"/>
  </protectedRanges>
  <hyperlinks>
    <hyperlink ref="Q1" location="'National Rankings'!A1" display="Back to Ranking" xr:uid="{133810A6-9DB7-46ED-8DF0-706C6C5DB4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42BFCB-2164-471C-A111-4B1DFE6892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BAAF3-D1B2-473A-A96B-14416FA2893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193</v>
      </c>
      <c r="C2" s="41">
        <v>45115</v>
      </c>
      <c r="D2" s="67" t="s">
        <v>34</v>
      </c>
      <c r="E2" s="68">
        <v>138</v>
      </c>
      <c r="F2" s="68">
        <v>179</v>
      </c>
      <c r="G2" s="68">
        <v>184</v>
      </c>
      <c r="H2" s="68">
        <v>178</v>
      </c>
      <c r="I2" s="68"/>
      <c r="J2" s="68"/>
      <c r="K2" s="69">
        <v>4</v>
      </c>
      <c r="L2" s="69">
        <v>679</v>
      </c>
      <c r="M2" s="70">
        <v>169.75</v>
      </c>
      <c r="N2" s="71">
        <v>2</v>
      </c>
      <c r="O2" s="72">
        <v>171.75</v>
      </c>
    </row>
    <row r="3" spans="1:17" x14ac:dyDescent="0.25">
      <c r="A3" s="12" t="s">
        <v>26</v>
      </c>
      <c r="B3" s="13" t="s">
        <v>193</v>
      </c>
      <c r="C3" s="14">
        <v>45178</v>
      </c>
      <c r="D3" s="15" t="s">
        <v>34</v>
      </c>
      <c r="E3" s="16">
        <v>177</v>
      </c>
      <c r="F3" s="16">
        <v>181</v>
      </c>
      <c r="G3" s="16">
        <v>187</v>
      </c>
      <c r="H3" s="16">
        <v>176</v>
      </c>
      <c r="I3" s="16"/>
      <c r="J3" s="16"/>
      <c r="K3" s="17">
        <v>4</v>
      </c>
      <c r="L3" s="17">
        <v>721</v>
      </c>
      <c r="M3" s="18">
        <v>180.25</v>
      </c>
      <c r="N3" s="19">
        <v>4</v>
      </c>
      <c r="O3" s="20">
        <v>184.25</v>
      </c>
    </row>
    <row r="5" spans="1:17" x14ac:dyDescent="0.25">
      <c r="K5" s="8">
        <f>SUM(K2:K4)</f>
        <v>8</v>
      </c>
      <c r="L5" s="8">
        <f>SUM(L2:L4)</f>
        <v>1400</v>
      </c>
      <c r="M5" s="7">
        <f>SUM(L5/K5)</f>
        <v>175</v>
      </c>
      <c r="N5" s="8">
        <f>SUM(N2:N4)</f>
        <v>6</v>
      </c>
      <c r="O5" s="11">
        <f>SUM(M5+N5)</f>
        <v>181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" name="Range1"/>
  </protectedRanges>
  <conditionalFormatting sqref="I2:I3">
    <cfRule type="top10" dxfId="278" priority="2" rank="1"/>
  </conditionalFormatting>
  <conditionalFormatting sqref="J2:J3">
    <cfRule type="top10" dxfId="277" priority="1" rank="1"/>
  </conditionalFormatting>
  <hyperlinks>
    <hyperlink ref="Q1" location="'National Rankings'!A1" display="Back to Ranking" xr:uid="{484A4872-E656-4519-AE11-373127C16F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D1428EA-A4C3-442B-BF1B-10DF2362B82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6DFF1-822B-4094-B27D-1458C26A1CC9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205</v>
      </c>
      <c r="C2" s="14">
        <v>45129</v>
      </c>
      <c r="D2" s="15" t="s">
        <v>96</v>
      </c>
      <c r="E2" s="16">
        <v>190</v>
      </c>
      <c r="F2" s="16">
        <v>189.001</v>
      </c>
      <c r="G2" s="16">
        <v>189</v>
      </c>
      <c r="H2" s="16">
        <v>190</v>
      </c>
      <c r="I2" s="16">
        <v>176</v>
      </c>
      <c r="J2" s="16">
        <v>187</v>
      </c>
      <c r="K2" s="17">
        <v>6</v>
      </c>
      <c r="L2" s="17">
        <v>1121.001</v>
      </c>
      <c r="M2" s="18">
        <v>186.83349999999999</v>
      </c>
      <c r="N2" s="19">
        <v>12</v>
      </c>
      <c r="O2" s="20">
        <v>198.83349999999999</v>
      </c>
    </row>
    <row r="3" spans="1:17" x14ac:dyDescent="0.25">
      <c r="A3" s="12" t="s">
        <v>26</v>
      </c>
      <c r="B3" s="13" t="s">
        <v>205</v>
      </c>
      <c r="C3" s="14">
        <v>45164</v>
      </c>
      <c r="D3" s="15" t="s">
        <v>96</v>
      </c>
      <c r="E3" s="16">
        <v>188</v>
      </c>
      <c r="F3" s="16">
        <v>193</v>
      </c>
      <c r="G3" s="16">
        <v>0</v>
      </c>
      <c r="H3" s="16">
        <v>0</v>
      </c>
      <c r="I3" s="16"/>
      <c r="J3" s="16"/>
      <c r="K3" s="17">
        <v>4</v>
      </c>
      <c r="L3" s="17">
        <v>381</v>
      </c>
      <c r="M3" s="18">
        <v>95.25</v>
      </c>
      <c r="N3" s="19">
        <v>3</v>
      </c>
      <c r="O3" s="20">
        <v>98.25</v>
      </c>
    </row>
    <row r="5" spans="1:17" x14ac:dyDescent="0.25">
      <c r="K5" s="8">
        <f>SUM(K2:K4)</f>
        <v>10</v>
      </c>
      <c r="L5" s="8">
        <f>SUM(L2:L4)</f>
        <v>1502.001</v>
      </c>
      <c r="M5" s="7">
        <f>SUM(L5/K5)</f>
        <v>150.20009999999999</v>
      </c>
      <c r="N5" s="8">
        <f>SUM(N2:N4)</f>
        <v>15</v>
      </c>
      <c r="O5" s="11">
        <f>SUM(M5+N5)</f>
        <v>165.20009999999999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EF1F3F38-A06F-44BC-BC9E-EE5A34F970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1836D1-5840-4DCC-90AA-EB235757610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47CF-47DD-4E8B-94B5-0B7FAF2641A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242</v>
      </c>
      <c r="C2" s="14">
        <v>45184</v>
      </c>
      <c r="D2" s="15" t="s">
        <v>125</v>
      </c>
      <c r="E2" s="16">
        <v>178</v>
      </c>
      <c r="F2" s="16">
        <v>166</v>
      </c>
      <c r="G2" s="16">
        <v>178</v>
      </c>
      <c r="H2" s="16">
        <v>174</v>
      </c>
      <c r="I2" s="16"/>
      <c r="J2" s="16"/>
      <c r="K2" s="17">
        <v>4</v>
      </c>
      <c r="L2" s="17">
        <v>696</v>
      </c>
      <c r="M2" s="18">
        <v>174</v>
      </c>
      <c r="N2" s="19">
        <v>3</v>
      </c>
      <c r="O2" s="20">
        <v>177</v>
      </c>
    </row>
    <row r="4" spans="1:17" x14ac:dyDescent="0.25">
      <c r="K4" s="8">
        <f>SUM(K2:K3)</f>
        <v>4</v>
      </c>
      <c r="L4" s="8">
        <f>SUM(L2:L3)</f>
        <v>696</v>
      </c>
      <c r="M4" s="7">
        <f>SUM(L4/K4)</f>
        <v>174</v>
      </c>
      <c r="N4" s="8">
        <f>SUM(N2:N3)</f>
        <v>3</v>
      </c>
      <c r="O4" s="11">
        <f>SUM(M4+N4)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76" priority="1" rank="1"/>
  </conditionalFormatting>
  <conditionalFormatting sqref="J2">
    <cfRule type="top10" dxfId="275" priority="2" rank="1"/>
  </conditionalFormatting>
  <hyperlinks>
    <hyperlink ref="Q1" location="'National Rankings'!A1" display="Back to Ranking" xr:uid="{071A5D44-B517-4827-A633-2C4569397D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D07874-906B-4527-A68F-0B4442C999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CAEBA-3359-4B20-AD1C-3318C469CC9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121</v>
      </c>
      <c r="C2" s="41">
        <v>45053</v>
      </c>
      <c r="D2" s="67" t="s">
        <v>122</v>
      </c>
      <c r="E2" s="68">
        <v>186</v>
      </c>
      <c r="F2" s="68">
        <v>178</v>
      </c>
      <c r="G2" s="68">
        <v>188</v>
      </c>
      <c r="H2" s="68">
        <v>180</v>
      </c>
      <c r="I2" s="68"/>
      <c r="J2" s="68"/>
      <c r="K2" s="69">
        <v>4</v>
      </c>
      <c r="L2" s="69">
        <v>732</v>
      </c>
      <c r="M2" s="70">
        <v>183</v>
      </c>
      <c r="N2" s="71">
        <v>2</v>
      </c>
      <c r="O2" s="72">
        <v>185</v>
      </c>
    </row>
    <row r="3" spans="1:17" x14ac:dyDescent="0.25">
      <c r="A3" s="40" t="s">
        <v>26</v>
      </c>
      <c r="B3" s="39" t="s">
        <v>121</v>
      </c>
      <c r="C3" s="41">
        <v>45081</v>
      </c>
      <c r="D3" s="67" t="s">
        <v>122</v>
      </c>
      <c r="E3" s="68">
        <v>180</v>
      </c>
      <c r="F3" s="68">
        <v>178</v>
      </c>
      <c r="G3" s="68">
        <v>177</v>
      </c>
      <c r="H3" s="68">
        <v>180</v>
      </c>
      <c r="I3" s="68"/>
      <c r="J3" s="68"/>
      <c r="K3" s="69">
        <v>4</v>
      </c>
      <c r="L3" s="69">
        <v>715</v>
      </c>
      <c r="M3" s="70">
        <v>178.75</v>
      </c>
      <c r="N3" s="71">
        <v>2</v>
      </c>
      <c r="O3" s="72">
        <v>180.75</v>
      </c>
    </row>
    <row r="5" spans="1:17" x14ac:dyDescent="0.25">
      <c r="K5" s="8">
        <f>SUM(K2:K4)</f>
        <v>8</v>
      </c>
      <c r="L5" s="8">
        <f>SUM(L2:L4)</f>
        <v>1447</v>
      </c>
      <c r="M5" s="7">
        <f>SUM(L5/K5)</f>
        <v>180.875</v>
      </c>
      <c r="N5" s="8">
        <f>SUM(N2:N4)</f>
        <v>4</v>
      </c>
      <c r="O5" s="11">
        <f>SUM(M5+N5)</f>
        <v>184.875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CC0D96C-FCDB-4996-A98E-7C3DEB3C89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AB4314-4608-47BB-8C16-5D06196FA5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16B9-DE19-4506-A38F-1CA99C824001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143</v>
      </c>
      <c r="C2" s="41">
        <v>45066</v>
      </c>
      <c r="D2" s="67" t="s">
        <v>147</v>
      </c>
      <c r="E2" s="68">
        <v>194</v>
      </c>
      <c r="F2" s="68">
        <v>190</v>
      </c>
      <c r="G2" s="68">
        <v>188</v>
      </c>
      <c r="H2" s="68">
        <v>189</v>
      </c>
      <c r="I2" s="68"/>
      <c r="J2" s="68"/>
      <c r="K2" s="69">
        <v>4</v>
      </c>
      <c r="L2" s="69">
        <v>761</v>
      </c>
      <c r="M2" s="70">
        <v>190.25</v>
      </c>
      <c r="N2" s="71">
        <v>2</v>
      </c>
      <c r="O2" s="72">
        <v>192.25</v>
      </c>
    </row>
    <row r="3" spans="1:17" x14ac:dyDescent="0.25">
      <c r="A3" s="12" t="s">
        <v>26</v>
      </c>
      <c r="B3" s="39" t="s">
        <v>143</v>
      </c>
      <c r="C3" s="41">
        <v>45094</v>
      </c>
      <c r="D3" s="67" t="s">
        <v>147</v>
      </c>
      <c r="E3" s="68">
        <v>190</v>
      </c>
      <c r="F3" s="68">
        <v>186</v>
      </c>
      <c r="G3" s="68">
        <v>190</v>
      </c>
      <c r="H3" s="68">
        <v>0</v>
      </c>
      <c r="I3" s="68">
        <v>0</v>
      </c>
      <c r="J3" s="68">
        <v>0</v>
      </c>
      <c r="K3" s="69">
        <v>6</v>
      </c>
      <c r="L3" s="69">
        <v>566</v>
      </c>
      <c r="M3" s="70">
        <v>94.333333333333329</v>
      </c>
      <c r="N3" s="71">
        <v>4</v>
      </c>
      <c r="O3" s="72">
        <v>98.333333333333329</v>
      </c>
    </row>
    <row r="4" spans="1:17" x14ac:dyDescent="0.25">
      <c r="A4" s="12" t="s">
        <v>26</v>
      </c>
      <c r="B4" s="13" t="s">
        <v>143</v>
      </c>
      <c r="C4" s="14">
        <v>45122</v>
      </c>
      <c r="D4" s="15" t="s">
        <v>147</v>
      </c>
      <c r="E4" s="16">
        <v>191</v>
      </c>
      <c r="F4" s="16">
        <v>190</v>
      </c>
      <c r="G4" s="16">
        <v>192</v>
      </c>
      <c r="H4" s="16">
        <v>189</v>
      </c>
      <c r="I4" s="16"/>
      <c r="J4" s="16"/>
      <c r="K4" s="17">
        <v>4</v>
      </c>
      <c r="L4" s="17">
        <v>762</v>
      </c>
      <c r="M4" s="18">
        <v>190.5</v>
      </c>
      <c r="N4" s="19">
        <v>2</v>
      </c>
      <c r="O4" s="20">
        <v>192.5</v>
      </c>
    </row>
    <row r="5" spans="1:17" x14ac:dyDescent="0.25">
      <c r="A5" s="12" t="s">
        <v>26</v>
      </c>
      <c r="B5" s="13" t="s">
        <v>143</v>
      </c>
      <c r="C5" s="14">
        <v>45157</v>
      </c>
      <c r="D5" s="15" t="s">
        <v>147</v>
      </c>
      <c r="E5" s="16">
        <v>191</v>
      </c>
      <c r="F5" s="16">
        <v>181</v>
      </c>
      <c r="G5" s="16">
        <v>192</v>
      </c>
      <c r="H5" s="16">
        <v>188</v>
      </c>
      <c r="I5" s="16">
        <v>187</v>
      </c>
      <c r="J5" s="16">
        <v>182</v>
      </c>
      <c r="K5" s="17">
        <v>6</v>
      </c>
      <c r="L5" s="17">
        <v>1121</v>
      </c>
      <c r="M5" s="18">
        <v>186.83333333333334</v>
      </c>
      <c r="N5" s="19">
        <v>4</v>
      </c>
      <c r="O5" s="20">
        <v>190.83333333333334</v>
      </c>
    </row>
    <row r="6" spans="1:17" x14ac:dyDescent="0.25">
      <c r="A6" s="12" t="s">
        <v>26</v>
      </c>
      <c r="B6" s="13" t="s">
        <v>143</v>
      </c>
      <c r="C6" s="14">
        <v>45185</v>
      </c>
      <c r="D6" s="15" t="s">
        <v>147</v>
      </c>
      <c r="E6" s="16">
        <v>186</v>
      </c>
      <c r="F6" s="16">
        <v>188</v>
      </c>
      <c r="G6" s="16">
        <v>178</v>
      </c>
      <c r="H6" s="16">
        <v>187</v>
      </c>
      <c r="I6" s="16"/>
      <c r="J6" s="16"/>
      <c r="K6" s="17">
        <v>4</v>
      </c>
      <c r="L6" s="17">
        <v>739</v>
      </c>
      <c r="M6" s="18">
        <v>184.75</v>
      </c>
      <c r="N6" s="19">
        <v>2</v>
      </c>
      <c r="O6" s="20">
        <v>186.75</v>
      </c>
    </row>
    <row r="8" spans="1:17" x14ac:dyDescent="0.25">
      <c r="K8" s="8">
        <f>SUM(K2:K7)</f>
        <v>24</v>
      </c>
      <c r="L8" s="8">
        <f>SUM(L2:L7)</f>
        <v>3949</v>
      </c>
      <c r="M8" s="7">
        <f>SUM(L8/K8)</f>
        <v>164.54166666666666</v>
      </c>
      <c r="N8" s="8">
        <f>SUM(N2:N7)</f>
        <v>14</v>
      </c>
      <c r="O8" s="11">
        <f>SUM(M8+N8)</f>
        <v>178.54166666666666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hyperlinks>
    <hyperlink ref="Q1" location="'National Rankings'!A1" display="Back to Ranking" xr:uid="{612723AA-F000-497D-86BF-AD82F56EF1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57F253-B26F-41D7-B3E8-85EA5DB42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4E8E-80F9-4768-9BCC-ACA1734185A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123</v>
      </c>
      <c r="C2" s="41">
        <v>45053</v>
      </c>
      <c r="D2" s="67" t="s">
        <v>122</v>
      </c>
      <c r="E2" s="68">
        <v>186</v>
      </c>
      <c r="F2" s="68">
        <v>181</v>
      </c>
      <c r="G2" s="68">
        <v>185</v>
      </c>
      <c r="H2" s="74">
        <v>186.001</v>
      </c>
      <c r="I2" s="68"/>
      <c r="J2" s="68"/>
      <c r="K2" s="69">
        <v>4</v>
      </c>
      <c r="L2" s="69">
        <v>738.00099999999998</v>
      </c>
      <c r="M2" s="70">
        <v>184.50024999999999</v>
      </c>
      <c r="N2" s="71">
        <v>5</v>
      </c>
      <c r="O2" s="72">
        <v>189.50024999999999</v>
      </c>
    </row>
    <row r="3" spans="1:17" x14ac:dyDescent="0.25">
      <c r="A3" s="40" t="s">
        <v>26</v>
      </c>
      <c r="B3" s="39" t="s">
        <v>123</v>
      </c>
      <c r="C3" s="41">
        <v>45081</v>
      </c>
      <c r="D3" s="67" t="s">
        <v>122</v>
      </c>
      <c r="E3" s="68">
        <v>189</v>
      </c>
      <c r="F3" s="68">
        <v>179</v>
      </c>
      <c r="G3" s="68">
        <v>179</v>
      </c>
      <c r="H3" s="68">
        <v>177</v>
      </c>
      <c r="I3" s="68"/>
      <c r="J3" s="68"/>
      <c r="K3" s="69">
        <v>4</v>
      </c>
      <c r="L3" s="69">
        <v>724</v>
      </c>
      <c r="M3" s="70">
        <v>181</v>
      </c>
      <c r="N3" s="71">
        <v>5</v>
      </c>
      <c r="O3" s="72">
        <v>186</v>
      </c>
    </row>
    <row r="4" spans="1:17" x14ac:dyDescent="0.25">
      <c r="A4" s="12" t="s">
        <v>26</v>
      </c>
      <c r="B4" s="13" t="s">
        <v>123</v>
      </c>
      <c r="C4" s="14">
        <v>45144</v>
      </c>
      <c r="D4" s="15" t="s">
        <v>122</v>
      </c>
      <c r="E4" s="16">
        <v>186</v>
      </c>
      <c r="F4" s="16">
        <v>185</v>
      </c>
      <c r="G4" s="16">
        <v>182</v>
      </c>
      <c r="H4" s="16">
        <v>185</v>
      </c>
      <c r="I4" s="16"/>
      <c r="J4" s="16"/>
      <c r="K4" s="17">
        <v>4</v>
      </c>
      <c r="L4" s="17">
        <v>738</v>
      </c>
      <c r="M4" s="18">
        <v>184.5</v>
      </c>
      <c r="N4" s="19">
        <v>2</v>
      </c>
      <c r="O4" s="20">
        <v>186.5</v>
      </c>
    </row>
    <row r="6" spans="1:17" x14ac:dyDescent="0.25">
      <c r="K6" s="8">
        <f>SUM(K2:K5)</f>
        <v>12</v>
      </c>
      <c r="L6" s="8">
        <f>SUM(L2:L5)</f>
        <v>2200.0010000000002</v>
      </c>
      <c r="M6" s="7">
        <f>SUM(L6/K6)</f>
        <v>183.33341666666669</v>
      </c>
      <c r="N6" s="8">
        <f>SUM(N2:N5)</f>
        <v>12</v>
      </c>
      <c r="O6" s="11">
        <f>SUM(M6+N6)</f>
        <v>195.33341666666669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3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I2">
    <cfRule type="top10" dxfId="274" priority="9" rank="1"/>
  </conditionalFormatting>
  <conditionalFormatting sqref="I4">
    <cfRule type="top10" dxfId="273" priority="3" rank="1"/>
  </conditionalFormatting>
  <conditionalFormatting sqref="I4:J4">
    <cfRule type="cellIs" dxfId="272" priority="2" operator="greaterThanOrEqual">
      <formula>200</formula>
    </cfRule>
  </conditionalFormatting>
  <conditionalFormatting sqref="J2">
    <cfRule type="top10" dxfId="271" priority="8" rank="1"/>
  </conditionalFormatting>
  <conditionalFormatting sqref="J4">
    <cfRule type="top10" dxfId="270" priority="7" rank="1"/>
  </conditionalFormatting>
  <hyperlinks>
    <hyperlink ref="Q1" location="'National Rankings'!A1" display="Back to Ranking" xr:uid="{69B79128-326F-49E6-B5B0-D3CFF0414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B78B85-6AB7-4AD0-B18C-05C433763A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2B82-AED7-48B3-987D-C45A48ECDC08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181</v>
      </c>
      <c r="C2" s="14">
        <v>45111</v>
      </c>
      <c r="D2" s="15" t="s">
        <v>161</v>
      </c>
      <c r="E2" s="16">
        <v>182</v>
      </c>
      <c r="F2" s="16">
        <v>180</v>
      </c>
      <c r="G2" s="16">
        <v>173</v>
      </c>
      <c r="H2" s="16">
        <v>182</v>
      </c>
      <c r="I2" s="16"/>
      <c r="J2" s="16"/>
      <c r="K2" s="17">
        <v>4</v>
      </c>
      <c r="L2" s="17">
        <v>717</v>
      </c>
      <c r="M2" s="18">
        <v>179.25</v>
      </c>
      <c r="N2" s="19">
        <v>2</v>
      </c>
      <c r="O2" s="20">
        <v>181.25</v>
      </c>
    </row>
    <row r="4" spans="1:17" x14ac:dyDescent="0.25">
      <c r="K4" s="8">
        <f>SUM(K2:K3)</f>
        <v>4</v>
      </c>
      <c r="L4" s="8">
        <f>SUM(L2:L3)</f>
        <v>717</v>
      </c>
      <c r="M4" s="7">
        <f>SUM(L4/K4)</f>
        <v>179.25</v>
      </c>
      <c r="N4" s="8">
        <f>SUM(N2:N3)</f>
        <v>2</v>
      </c>
      <c r="O4" s="11">
        <f>SUM(M4+N4)</f>
        <v>181.25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</protectedRanges>
  <hyperlinks>
    <hyperlink ref="Q1" location="'National Rankings'!A1" display="Back to Ranking" xr:uid="{22B9199B-0F3D-4BA3-AFB0-B18CB37F75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62E395-9BE6-4798-8CF7-82497A0E43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259E5-FD0C-49BF-B5D9-F82AAC7E90F2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202</v>
      </c>
      <c r="C2" s="14">
        <v>45130</v>
      </c>
      <c r="D2" s="15" t="s">
        <v>116</v>
      </c>
      <c r="E2" s="16">
        <v>179</v>
      </c>
      <c r="F2" s="16">
        <v>184</v>
      </c>
      <c r="G2" s="16">
        <v>188</v>
      </c>
      <c r="H2" s="16">
        <v>191</v>
      </c>
      <c r="I2" s="16">
        <v>195</v>
      </c>
      <c r="J2" s="16">
        <v>191</v>
      </c>
      <c r="K2" s="17">
        <v>6</v>
      </c>
      <c r="L2" s="17">
        <v>1128</v>
      </c>
      <c r="M2" s="18">
        <v>188</v>
      </c>
      <c r="N2" s="19">
        <v>4</v>
      </c>
      <c r="O2" s="20">
        <v>192</v>
      </c>
    </row>
    <row r="3" spans="1:17" x14ac:dyDescent="0.25">
      <c r="A3" s="12" t="s">
        <v>26</v>
      </c>
      <c r="B3" s="13" t="s">
        <v>202</v>
      </c>
      <c r="C3" s="14">
        <v>45165</v>
      </c>
      <c r="D3" s="15" t="s">
        <v>116</v>
      </c>
      <c r="E3" s="16">
        <v>186</v>
      </c>
      <c r="F3" s="16">
        <v>180</v>
      </c>
      <c r="G3" s="16">
        <v>190</v>
      </c>
      <c r="H3" s="16">
        <v>179</v>
      </c>
      <c r="I3" s="16"/>
      <c r="J3" s="16"/>
      <c r="K3" s="17">
        <v>4</v>
      </c>
      <c r="L3" s="17">
        <v>735</v>
      </c>
      <c r="M3" s="18">
        <v>183.75</v>
      </c>
      <c r="N3" s="19">
        <v>2</v>
      </c>
      <c r="O3" s="20">
        <v>185.75</v>
      </c>
    </row>
    <row r="4" spans="1:17" x14ac:dyDescent="0.25">
      <c r="A4" s="12" t="s">
        <v>26</v>
      </c>
      <c r="B4" s="13" t="s">
        <v>202</v>
      </c>
      <c r="C4" s="14">
        <v>45193</v>
      </c>
      <c r="D4" s="15" t="s">
        <v>116</v>
      </c>
      <c r="E4" s="16">
        <v>188</v>
      </c>
      <c r="F4" s="16">
        <v>178</v>
      </c>
      <c r="G4" s="16">
        <v>184</v>
      </c>
      <c r="H4" s="16">
        <v>184</v>
      </c>
      <c r="I4" s="16"/>
      <c r="J4" s="16"/>
      <c r="K4" s="17">
        <v>4</v>
      </c>
      <c r="L4" s="17">
        <v>734</v>
      </c>
      <c r="M4" s="18">
        <v>183.5</v>
      </c>
      <c r="N4" s="19">
        <v>2</v>
      </c>
      <c r="O4" s="20">
        <v>185.5</v>
      </c>
    </row>
    <row r="6" spans="1:17" x14ac:dyDescent="0.25">
      <c r="K6" s="8">
        <f>SUM(K2:K5)</f>
        <v>14</v>
      </c>
      <c r="L6" s="8">
        <f>SUM(L2:L5)</f>
        <v>2597</v>
      </c>
      <c r="M6" s="7">
        <f>SUM(L6/K6)</f>
        <v>185.5</v>
      </c>
      <c r="N6" s="8">
        <f>SUM(N2:N5)</f>
        <v>8</v>
      </c>
      <c r="O6" s="11">
        <f>SUM(M6+N6)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 I4:J4 B4:C4" name="Range1_12"/>
    <protectedRange algorithmName="SHA-512" hashValue="ON39YdpmFHfN9f47KpiRvqrKx0V9+erV1CNkpWzYhW/Qyc6aT8rEyCrvauWSYGZK2ia3o7vd3akF07acHAFpOA==" saltValue="yVW9XmDwTqEnmpSGai0KYg==" spinCount="100000" sqref="D2 D3 D4" name="Range1_1_8"/>
    <protectedRange algorithmName="SHA-512" hashValue="ON39YdpmFHfN9f47KpiRvqrKx0V9+erV1CNkpWzYhW/Qyc6aT8rEyCrvauWSYGZK2ia3o7vd3akF07acHAFpOA==" saltValue="yVW9XmDwTqEnmpSGai0KYg==" spinCount="100000" sqref="E2:H2 E3:H3 E4:H4" name="Range1_3_3"/>
  </protectedRanges>
  <hyperlinks>
    <hyperlink ref="Q1" location="'National Rankings'!A1" display="Back to Ranking" xr:uid="{47AC6724-6B1F-4A56-9D59-C5FCFAD5A0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B7577D0-2291-499E-A038-D81A72FA68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88A-710B-41CE-A3F0-C9FE477F37F2}">
  <sheetPr codeName="Sheet8"/>
  <dimension ref="A1:Q14"/>
  <sheetViews>
    <sheetView workbookViewId="0">
      <selection activeCell="K15" sqref="K1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7" t="s">
        <v>26</v>
      </c>
      <c r="B2" s="38" t="s">
        <v>36</v>
      </c>
      <c r="C2" s="14">
        <v>45011</v>
      </c>
      <c r="D2" s="37" t="s">
        <v>33</v>
      </c>
      <c r="E2" s="37">
        <v>194</v>
      </c>
      <c r="F2" s="37">
        <v>187</v>
      </c>
      <c r="G2" s="37">
        <v>193</v>
      </c>
      <c r="H2" s="37">
        <v>186</v>
      </c>
      <c r="I2" s="37"/>
      <c r="J2" s="37"/>
      <c r="K2" s="37">
        <v>4</v>
      </c>
      <c r="L2" s="37">
        <v>760</v>
      </c>
      <c r="M2" s="37">
        <v>190</v>
      </c>
      <c r="N2" s="37">
        <v>6</v>
      </c>
      <c r="O2" s="37">
        <v>196</v>
      </c>
    </row>
    <row r="3" spans="1:17" x14ac:dyDescent="0.25">
      <c r="A3" s="59" t="s">
        <v>26</v>
      </c>
      <c r="B3" s="50" t="s">
        <v>36</v>
      </c>
      <c r="C3" s="51">
        <v>45034</v>
      </c>
      <c r="D3" s="52" t="s">
        <v>33</v>
      </c>
      <c r="E3" s="53">
        <v>188</v>
      </c>
      <c r="F3" s="53">
        <v>188</v>
      </c>
      <c r="G3" s="53">
        <v>176</v>
      </c>
      <c r="H3" s="53">
        <v>188</v>
      </c>
      <c r="I3" s="54"/>
      <c r="J3" s="54"/>
      <c r="K3" s="55">
        <v>4</v>
      </c>
      <c r="L3" s="55">
        <v>740</v>
      </c>
      <c r="M3" s="56">
        <v>185</v>
      </c>
      <c r="N3" s="57">
        <v>6</v>
      </c>
      <c r="O3" s="58">
        <v>191</v>
      </c>
    </row>
    <row r="4" spans="1:17" x14ac:dyDescent="0.25">
      <c r="A4" s="12" t="s">
        <v>26</v>
      </c>
      <c r="B4" s="13" t="s">
        <v>36</v>
      </c>
      <c r="C4" s="14">
        <v>45062</v>
      </c>
      <c r="D4" s="15" t="s">
        <v>33</v>
      </c>
      <c r="E4" s="68">
        <v>189</v>
      </c>
      <c r="F4" s="68">
        <v>195</v>
      </c>
      <c r="G4" s="68">
        <v>193</v>
      </c>
      <c r="H4" s="68">
        <v>191</v>
      </c>
      <c r="I4" s="16"/>
      <c r="J4" s="16"/>
      <c r="K4" s="17">
        <v>4</v>
      </c>
      <c r="L4" s="17">
        <v>768</v>
      </c>
      <c r="M4" s="18">
        <v>192</v>
      </c>
      <c r="N4" s="19">
        <v>6</v>
      </c>
      <c r="O4" s="20">
        <v>198</v>
      </c>
    </row>
    <row r="5" spans="1:17" x14ac:dyDescent="0.25">
      <c r="A5" s="12" t="s">
        <v>26</v>
      </c>
      <c r="B5" s="39" t="s">
        <v>36</v>
      </c>
      <c r="C5" s="41">
        <v>45074</v>
      </c>
      <c r="D5" s="67" t="s">
        <v>33</v>
      </c>
      <c r="E5" s="68">
        <v>190</v>
      </c>
      <c r="F5" s="68">
        <v>188</v>
      </c>
      <c r="G5" s="68">
        <v>190</v>
      </c>
      <c r="H5" s="68">
        <v>182</v>
      </c>
      <c r="I5" s="68"/>
      <c r="J5" s="68"/>
      <c r="K5" s="69">
        <v>4</v>
      </c>
      <c r="L5" s="69">
        <v>750</v>
      </c>
      <c r="M5" s="70">
        <v>187.5</v>
      </c>
      <c r="N5" s="71">
        <v>9</v>
      </c>
      <c r="O5" s="72">
        <v>196.5</v>
      </c>
    </row>
    <row r="6" spans="1:17" x14ac:dyDescent="0.25">
      <c r="A6" s="12" t="s">
        <v>26</v>
      </c>
      <c r="B6" s="39" t="s">
        <v>36</v>
      </c>
      <c r="C6" s="41">
        <v>45097</v>
      </c>
      <c r="D6" s="67" t="s">
        <v>33</v>
      </c>
      <c r="E6" s="68">
        <v>191</v>
      </c>
      <c r="F6" s="68">
        <v>195</v>
      </c>
      <c r="G6" s="68">
        <v>196</v>
      </c>
      <c r="H6" s="68">
        <v>192</v>
      </c>
      <c r="I6" s="68"/>
      <c r="J6" s="68"/>
      <c r="K6" s="69">
        <v>4</v>
      </c>
      <c r="L6" s="69">
        <v>774</v>
      </c>
      <c r="M6" s="70">
        <v>193.5</v>
      </c>
      <c r="N6" s="71">
        <v>4</v>
      </c>
      <c r="O6" s="72">
        <v>197.5</v>
      </c>
    </row>
    <row r="7" spans="1:17" x14ac:dyDescent="0.25">
      <c r="A7" s="12" t="s">
        <v>26</v>
      </c>
      <c r="B7" s="39" t="s">
        <v>36</v>
      </c>
      <c r="C7" s="41">
        <v>45102</v>
      </c>
      <c r="D7" s="67" t="s">
        <v>33</v>
      </c>
      <c r="E7" s="68">
        <v>186</v>
      </c>
      <c r="F7" s="68">
        <v>182</v>
      </c>
      <c r="G7" s="68">
        <v>193</v>
      </c>
      <c r="H7" s="68">
        <v>189</v>
      </c>
      <c r="I7" s="68"/>
      <c r="J7" s="68"/>
      <c r="K7" s="69">
        <v>4</v>
      </c>
      <c r="L7" s="69">
        <v>750</v>
      </c>
      <c r="M7" s="70">
        <v>187.5</v>
      </c>
      <c r="N7" s="71">
        <v>5</v>
      </c>
      <c r="O7" s="72">
        <v>192.5</v>
      </c>
    </row>
    <row r="8" spans="1:17" x14ac:dyDescent="0.25">
      <c r="A8" s="12" t="s">
        <v>26</v>
      </c>
      <c r="B8" s="13" t="s">
        <v>36</v>
      </c>
      <c r="C8" s="14">
        <v>45125</v>
      </c>
      <c r="D8" s="15" t="s">
        <v>33</v>
      </c>
      <c r="E8" s="16">
        <v>187</v>
      </c>
      <c r="F8" s="16">
        <v>188</v>
      </c>
      <c r="G8" s="16">
        <v>187</v>
      </c>
      <c r="H8" s="16">
        <v>183.001</v>
      </c>
      <c r="I8" s="16"/>
      <c r="J8" s="16"/>
      <c r="K8" s="17">
        <v>4</v>
      </c>
      <c r="L8" s="17">
        <v>745.00099999999998</v>
      </c>
      <c r="M8" s="18">
        <v>186.25024999999999</v>
      </c>
      <c r="N8" s="19">
        <v>4</v>
      </c>
      <c r="O8" s="20">
        <v>190.25024999999999</v>
      </c>
    </row>
    <row r="9" spans="1:17" x14ac:dyDescent="0.25">
      <c r="A9" s="12" t="s">
        <v>26</v>
      </c>
      <c r="B9" s="13" t="s">
        <v>36</v>
      </c>
      <c r="C9" s="14">
        <v>45130</v>
      </c>
      <c r="D9" s="15" t="s">
        <v>33</v>
      </c>
      <c r="E9" s="16">
        <v>190</v>
      </c>
      <c r="F9" s="16">
        <v>183</v>
      </c>
      <c r="G9" s="16">
        <v>183</v>
      </c>
      <c r="H9" s="16">
        <v>185</v>
      </c>
      <c r="I9" s="16"/>
      <c r="J9" s="16"/>
      <c r="K9" s="17">
        <v>4</v>
      </c>
      <c r="L9" s="17">
        <v>741</v>
      </c>
      <c r="M9" s="18">
        <v>185.25</v>
      </c>
      <c r="N9" s="19">
        <v>6</v>
      </c>
      <c r="O9" s="20">
        <v>191.25</v>
      </c>
    </row>
    <row r="10" spans="1:17" x14ac:dyDescent="0.25">
      <c r="A10" s="12" t="s">
        <v>26</v>
      </c>
      <c r="B10" s="13" t="s">
        <v>36</v>
      </c>
      <c r="C10" s="14">
        <v>45158</v>
      </c>
      <c r="D10" s="15" t="s">
        <v>33</v>
      </c>
      <c r="E10" s="16">
        <v>190</v>
      </c>
      <c r="F10" s="16">
        <v>188</v>
      </c>
      <c r="G10" s="16">
        <v>186</v>
      </c>
      <c r="H10" s="16">
        <v>190</v>
      </c>
      <c r="I10" s="16"/>
      <c r="J10" s="16"/>
      <c r="K10" s="17">
        <v>4</v>
      </c>
      <c r="L10" s="17">
        <v>754</v>
      </c>
      <c r="M10" s="18">
        <v>188.5</v>
      </c>
      <c r="N10" s="19">
        <v>4</v>
      </c>
      <c r="O10" s="20">
        <v>192.5</v>
      </c>
    </row>
    <row r="11" spans="1:17" x14ac:dyDescent="0.25">
      <c r="A11" s="12" t="s">
        <v>26</v>
      </c>
      <c r="B11" s="13" t="s">
        <v>36</v>
      </c>
      <c r="C11" s="14">
        <v>45188</v>
      </c>
      <c r="D11" s="15" t="s">
        <v>33</v>
      </c>
      <c r="E11" s="16">
        <v>186</v>
      </c>
      <c r="F11" s="16">
        <v>179</v>
      </c>
      <c r="G11" s="16">
        <v>179</v>
      </c>
      <c r="H11" s="16">
        <v>186</v>
      </c>
      <c r="I11" s="16"/>
      <c r="J11" s="16"/>
      <c r="K11" s="17">
        <v>4</v>
      </c>
      <c r="L11" s="17">
        <v>730</v>
      </c>
      <c r="M11" s="18">
        <v>182.5</v>
      </c>
      <c r="N11" s="19">
        <v>3</v>
      </c>
      <c r="O11" s="20">
        <v>185.5</v>
      </c>
    </row>
    <row r="12" spans="1:17" x14ac:dyDescent="0.25">
      <c r="A12" s="12" t="s">
        <v>26</v>
      </c>
      <c r="B12" s="13" t="s">
        <v>36</v>
      </c>
      <c r="C12" s="14">
        <v>45193</v>
      </c>
      <c r="D12" s="15" t="s">
        <v>33</v>
      </c>
      <c r="E12" s="16">
        <v>189</v>
      </c>
      <c r="F12" s="16">
        <v>191</v>
      </c>
      <c r="G12" s="16">
        <v>184</v>
      </c>
      <c r="H12" s="16">
        <v>181</v>
      </c>
      <c r="I12" s="16"/>
      <c r="J12" s="16"/>
      <c r="K12" s="17">
        <v>4</v>
      </c>
      <c r="L12" s="17">
        <v>745</v>
      </c>
      <c r="M12" s="18">
        <v>186.25</v>
      </c>
      <c r="N12" s="19">
        <v>3</v>
      </c>
      <c r="O12" s="20">
        <v>189.25</v>
      </c>
    </row>
    <row r="14" spans="1:17" x14ac:dyDescent="0.25">
      <c r="K14" s="8">
        <f>SUM(K2:K13)</f>
        <v>44</v>
      </c>
      <c r="L14" s="8">
        <f>SUM(L2:L13)</f>
        <v>8257.0010000000002</v>
      </c>
      <c r="M14" s="7">
        <f>SUM(L14/K14)</f>
        <v>187.65911363636363</v>
      </c>
      <c r="N14" s="8">
        <f>SUM(N2:N13)</f>
        <v>56</v>
      </c>
      <c r="O14" s="11">
        <f>SUM(M14+N14)</f>
        <v>243.65911363636363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:D5" name="Range1_8_1_1"/>
    <protectedRange algorithmName="SHA-512" hashValue="ON39YdpmFHfN9f47KpiRvqrKx0V9+erV1CNkpWzYhW/Qyc6aT8rEyCrvauWSYGZK2ia3o7vd3akF07acHAFpOA==" saltValue="yVW9XmDwTqEnmpSGai0KYg==" spinCount="100000" sqref="B4:B5 E4:J5" name="Range1_9_1"/>
    <protectedRange algorithmName="SHA-512" hashValue="ON39YdpmFHfN9f47KpiRvqrKx0V9+erV1CNkpWzYhW/Qyc6aT8rEyCrvauWSYGZK2ia3o7vd3akF07acHAFpOA==" saltValue="yVW9XmDwTqEnmpSGai0KYg==" spinCount="100000" sqref="E10:J10 B10:C10 B11:C12 E11:J12" name="Range1_66"/>
    <protectedRange algorithmName="SHA-512" hashValue="ON39YdpmFHfN9f47KpiRvqrKx0V9+erV1CNkpWzYhW/Qyc6aT8rEyCrvauWSYGZK2ia3o7vd3akF07acHAFpOA==" saltValue="yVW9XmDwTqEnmpSGai0KYg==" spinCount="100000" sqref="D10 D11:D12" name="Range1_1_30"/>
  </protectedRanges>
  <conditionalFormatting sqref="D2:D3">
    <cfRule type="top10" dxfId="269" priority="7" rank="1"/>
  </conditionalFormatting>
  <conditionalFormatting sqref="I2:I3">
    <cfRule type="top10" dxfId="268" priority="12" rank="1"/>
  </conditionalFormatting>
  <conditionalFormatting sqref="I4:I5">
    <cfRule type="top10" dxfId="267" priority="2" rank="1"/>
  </conditionalFormatting>
  <conditionalFormatting sqref="J4:J5">
    <cfRule type="top10" dxfId="266" priority="1" rank="1"/>
  </conditionalFormatting>
  <hyperlinks>
    <hyperlink ref="Q1" location="'National Rankings'!A1" display="Back to Ranking" xr:uid="{7B996949-EB99-4BD9-AC9F-C4CADD204B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70007B-D10C-4630-AA0C-57491EE932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C4184-3AFF-4020-B817-4BC9A451088A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155</v>
      </c>
      <c r="C2" s="41">
        <v>45081</v>
      </c>
      <c r="D2" s="67" t="s">
        <v>122</v>
      </c>
      <c r="E2" s="68">
        <v>174</v>
      </c>
      <c r="F2" s="68">
        <v>177</v>
      </c>
      <c r="G2" s="68">
        <v>167</v>
      </c>
      <c r="H2" s="68">
        <v>164</v>
      </c>
      <c r="I2" s="68"/>
      <c r="J2" s="68"/>
      <c r="K2" s="69">
        <v>4</v>
      </c>
      <c r="L2" s="69">
        <v>682</v>
      </c>
      <c r="M2" s="70">
        <v>170.5</v>
      </c>
      <c r="N2" s="71">
        <v>2</v>
      </c>
      <c r="O2" s="72">
        <v>172.5</v>
      </c>
    </row>
    <row r="3" spans="1:17" x14ac:dyDescent="0.25">
      <c r="A3" s="12" t="s">
        <v>26</v>
      </c>
      <c r="B3" s="13" t="s">
        <v>213</v>
      </c>
      <c r="C3" s="14">
        <v>45144</v>
      </c>
      <c r="D3" s="15" t="s">
        <v>122</v>
      </c>
      <c r="E3" s="16">
        <v>188</v>
      </c>
      <c r="F3" s="16">
        <v>188</v>
      </c>
      <c r="G3" s="16">
        <v>189</v>
      </c>
      <c r="H3" s="16">
        <v>185</v>
      </c>
      <c r="I3" s="16"/>
      <c r="J3" s="16"/>
      <c r="K3" s="17">
        <v>4</v>
      </c>
      <c r="L3" s="17">
        <v>750</v>
      </c>
      <c r="M3" s="18">
        <v>187.5</v>
      </c>
      <c r="N3" s="19">
        <v>3</v>
      </c>
      <c r="O3" s="20">
        <v>190.5</v>
      </c>
    </row>
    <row r="5" spans="1:17" x14ac:dyDescent="0.25">
      <c r="K5" s="8">
        <f>SUM(K2:K4)</f>
        <v>8</v>
      </c>
      <c r="L5" s="8">
        <f>SUM(L2:L4)</f>
        <v>1432</v>
      </c>
      <c r="M5" s="7">
        <f>SUM(L5/K5)</f>
        <v>179</v>
      </c>
      <c r="N5" s="8">
        <f>SUM(N2:N4)</f>
        <v>5</v>
      </c>
      <c r="O5" s="11">
        <f>SUM(M5+N5)</f>
        <v>184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E3:J3" name="Range1_14"/>
    <protectedRange algorithmName="SHA-512" hashValue="ON39YdpmFHfN9f47KpiRvqrKx0V9+erV1CNkpWzYhW/Qyc6aT8rEyCrvauWSYGZK2ia3o7vd3akF07acHAFpOA==" saltValue="yVW9XmDwTqEnmpSGai0KYg==" spinCount="100000" sqref="D3" name="Range1_1_9"/>
  </protectedRanges>
  <hyperlinks>
    <hyperlink ref="Q1" location="'National Rankings'!A1" display="Back to Ranking" xr:uid="{0306FDDD-F03E-4B7E-A23F-E4699690C0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422A47-232E-4DB0-A227-8AAEF3929F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284E-56CC-459D-92F4-EBD0D85D116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253</v>
      </c>
      <c r="C2" s="14">
        <v>45195</v>
      </c>
      <c r="D2" s="15" t="s">
        <v>161</v>
      </c>
      <c r="E2" s="16">
        <v>190</v>
      </c>
      <c r="F2" s="16">
        <v>188</v>
      </c>
      <c r="G2" s="16">
        <v>184</v>
      </c>
      <c r="H2" s="16">
        <v>185</v>
      </c>
      <c r="I2" s="16"/>
      <c r="J2" s="16"/>
      <c r="K2" s="17">
        <v>4</v>
      </c>
      <c r="L2" s="17">
        <v>747</v>
      </c>
      <c r="M2" s="18">
        <v>186.75</v>
      </c>
      <c r="N2" s="19">
        <v>5</v>
      </c>
      <c r="O2" s="20">
        <v>191.75</v>
      </c>
    </row>
    <row r="4" spans="1:17" x14ac:dyDescent="0.25">
      <c r="K4" s="8">
        <f>SUM(K2:K3)</f>
        <v>4</v>
      </c>
      <c r="L4" s="8">
        <f>SUM(L2:L3)</f>
        <v>747</v>
      </c>
      <c r="M4" s="7">
        <f>SUM(L4/K4)</f>
        <v>186.75</v>
      </c>
      <c r="N4" s="8">
        <f>SUM(N2:N3)</f>
        <v>5</v>
      </c>
      <c r="O4" s="11">
        <f>SUM(M4+N4)</f>
        <v>191.75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65" priority="1" rank="1"/>
  </conditionalFormatting>
  <conditionalFormatting sqref="J2">
    <cfRule type="top10" dxfId="264" priority="2" rank="1"/>
  </conditionalFormatting>
  <hyperlinks>
    <hyperlink ref="Q1" location="'National Rankings'!A1" display="Back to Ranking" xr:uid="{9DE96B51-2837-40B9-B69C-85A0250978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97E54-E71B-4F7A-AF2C-014B1283EE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7B6F8-83B4-46FF-8625-DB9FC9C60626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162</v>
      </c>
      <c r="C2" s="14">
        <v>45069</v>
      </c>
      <c r="D2" s="15" t="s">
        <v>161</v>
      </c>
      <c r="E2" s="16">
        <v>196</v>
      </c>
      <c r="F2" s="16">
        <v>192</v>
      </c>
      <c r="G2" s="16">
        <v>190</v>
      </c>
      <c r="H2" s="16"/>
      <c r="I2" s="16"/>
      <c r="J2" s="16"/>
      <c r="K2" s="17">
        <v>3</v>
      </c>
      <c r="L2" s="17">
        <v>578</v>
      </c>
      <c r="M2" s="18">
        <v>192.66666666666666</v>
      </c>
      <c r="N2" s="19">
        <v>11</v>
      </c>
      <c r="O2" s="20">
        <v>203.66666666666666</v>
      </c>
    </row>
    <row r="3" spans="1:17" x14ac:dyDescent="0.25">
      <c r="A3" s="12" t="s">
        <v>26</v>
      </c>
      <c r="B3" s="39" t="s">
        <v>162</v>
      </c>
      <c r="C3" s="41">
        <v>45083</v>
      </c>
      <c r="D3" s="67" t="s">
        <v>161</v>
      </c>
      <c r="E3" s="68">
        <v>193</v>
      </c>
      <c r="F3" s="68">
        <v>192</v>
      </c>
      <c r="G3" s="68">
        <v>191</v>
      </c>
      <c r="H3" s="68"/>
      <c r="I3" s="68"/>
      <c r="J3" s="68"/>
      <c r="K3" s="69">
        <v>3</v>
      </c>
      <c r="L3" s="69">
        <v>576</v>
      </c>
      <c r="M3" s="70">
        <v>192</v>
      </c>
      <c r="N3" s="71">
        <v>7</v>
      </c>
      <c r="O3" s="72">
        <v>199</v>
      </c>
    </row>
    <row r="4" spans="1:17" x14ac:dyDescent="0.25">
      <c r="A4" s="12" t="s">
        <v>26</v>
      </c>
      <c r="B4" s="13" t="s">
        <v>162</v>
      </c>
      <c r="C4" s="14">
        <v>45087</v>
      </c>
      <c r="D4" s="15" t="s">
        <v>161</v>
      </c>
      <c r="E4" s="16">
        <v>188</v>
      </c>
      <c r="F4" s="16">
        <v>189</v>
      </c>
      <c r="G4" s="16">
        <v>190</v>
      </c>
      <c r="H4" s="16">
        <v>188.001</v>
      </c>
      <c r="I4" s="16">
        <v>191</v>
      </c>
      <c r="J4" s="16">
        <v>184</v>
      </c>
      <c r="K4" s="17">
        <v>6</v>
      </c>
      <c r="L4" s="17">
        <v>1130.001</v>
      </c>
      <c r="M4" s="18">
        <v>188.33349999999999</v>
      </c>
      <c r="N4" s="19">
        <v>26</v>
      </c>
      <c r="O4" s="20">
        <v>214.33349999999999</v>
      </c>
    </row>
    <row r="5" spans="1:17" x14ac:dyDescent="0.25">
      <c r="A5" s="40" t="s">
        <v>26</v>
      </c>
      <c r="B5" s="39" t="s">
        <v>162</v>
      </c>
      <c r="C5" s="41">
        <v>45097</v>
      </c>
      <c r="D5" s="67" t="s">
        <v>161</v>
      </c>
      <c r="E5" s="68">
        <v>192</v>
      </c>
      <c r="F5" s="68">
        <v>186</v>
      </c>
      <c r="G5" s="68">
        <v>185</v>
      </c>
      <c r="H5" s="68"/>
      <c r="I5" s="68"/>
      <c r="J5" s="68"/>
      <c r="K5" s="69">
        <v>3</v>
      </c>
      <c r="L5" s="69">
        <v>563</v>
      </c>
      <c r="M5" s="70">
        <v>187.66666666666666</v>
      </c>
      <c r="N5" s="71">
        <v>2</v>
      </c>
      <c r="O5" s="72">
        <v>189.66666666666666</v>
      </c>
    </row>
    <row r="6" spans="1:17" x14ac:dyDescent="0.25">
      <c r="A6" s="12" t="s">
        <v>26</v>
      </c>
      <c r="B6" s="39" t="s">
        <v>162</v>
      </c>
      <c r="C6" s="14">
        <v>45111</v>
      </c>
      <c r="D6" s="15" t="s">
        <v>161</v>
      </c>
      <c r="E6" s="16">
        <v>189</v>
      </c>
      <c r="F6" s="16">
        <v>177</v>
      </c>
      <c r="G6" s="16">
        <v>184</v>
      </c>
      <c r="H6" s="16">
        <v>191</v>
      </c>
      <c r="I6" s="16"/>
      <c r="J6" s="16"/>
      <c r="K6" s="17">
        <v>4</v>
      </c>
      <c r="L6" s="17">
        <v>741</v>
      </c>
      <c r="M6" s="18">
        <v>185.25</v>
      </c>
      <c r="N6" s="19">
        <v>3</v>
      </c>
      <c r="O6" s="20">
        <v>188.25</v>
      </c>
    </row>
    <row r="7" spans="1:17" x14ac:dyDescent="0.25">
      <c r="A7" s="12" t="s">
        <v>26</v>
      </c>
      <c r="B7" s="13" t="s">
        <v>162</v>
      </c>
      <c r="C7" s="14">
        <v>45115</v>
      </c>
      <c r="D7" s="15" t="s">
        <v>161</v>
      </c>
      <c r="E7" s="16">
        <v>192</v>
      </c>
      <c r="F7" s="16">
        <v>190</v>
      </c>
      <c r="G7" s="16">
        <v>189</v>
      </c>
      <c r="H7" s="16">
        <v>191</v>
      </c>
      <c r="I7" s="16">
        <v>194</v>
      </c>
      <c r="J7" s="16">
        <v>186</v>
      </c>
      <c r="K7" s="17">
        <v>6</v>
      </c>
      <c r="L7" s="17">
        <v>1142</v>
      </c>
      <c r="M7" s="18">
        <v>190.33333333333334</v>
      </c>
      <c r="N7" s="19">
        <v>4</v>
      </c>
      <c r="O7" s="20">
        <v>194.33333333333334</v>
      </c>
    </row>
    <row r="9" spans="1:17" x14ac:dyDescent="0.25">
      <c r="K9" s="8">
        <f>SUM(K2:K8)</f>
        <v>25</v>
      </c>
      <c r="L9" s="8">
        <f>SUM(L2:L8)</f>
        <v>4730.0010000000002</v>
      </c>
      <c r="M9" s="7">
        <f>SUM(L9/K9)</f>
        <v>189.20004</v>
      </c>
      <c r="N9" s="8">
        <f>SUM(N2:N8)</f>
        <v>53</v>
      </c>
      <c r="O9" s="11">
        <f>SUM(M9+N9)</f>
        <v>242.20004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" name="Range1_4_2_1"/>
    <protectedRange algorithmName="SHA-512" hashValue="ON39YdpmFHfN9f47KpiRvqrKx0V9+erV1CNkpWzYhW/Qyc6aT8rEyCrvauWSYGZK2ia3o7vd3akF07acHAFpOA==" saltValue="yVW9XmDwTqEnmpSGai0KYg==" spinCount="100000" sqref="D2" name="Range1_1_1_1_1"/>
    <protectedRange algorithmName="SHA-512" hashValue="ON39YdpmFHfN9f47KpiRvqrKx0V9+erV1CNkpWzYhW/Qyc6aT8rEyCrvauWSYGZK2ia3o7vd3akF07acHAFpOA==" saltValue="yVW9XmDwTqEnmpSGai0KYg==" spinCount="100000" sqref="B3:C3 E3:J3" name="Range1_2_1_1"/>
    <protectedRange algorithmName="SHA-512" hashValue="ON39YdpmFHfN9f47KpiRvqrKx0V9+erV1CNkpWzYhW/Qyc6aT8rEyCrvauWSYGZK2ia3o7vd3akF07acHAFpOA==" saltValue="yVW9XmDwTqEnmpSGai0KYg==" spinCount="100000" sqref="D3" name="Range1_1_3_1_1"/>
    <protectedRange algorithmName="SHA-512" hashValue="ON39YdpmFHfN9f47KpiRvqrKx0V9+erV1CNkpWzYhW/Qyc6aT8rEyCrvauWSYGZK2ia3o7vd3akF07acHAFpOA==" saltValue="yVW9XmDwTqEnmpSGai0KYg==" spinCount="100000" sqref="E4:J4 B4:C4" name="Range1_27"/>
    <protectedRange algorithmName="SHA-512" hashValue="ON39YdpmFHfN9f47KpiRvqrKx0V9+erV1CNkpWzYhW/Qyc6aT8rEyCrvauWSYGZK2ia3o7vd3akF07acHAFpOA==" saltValue="yVW9XmDwTqEnmpSGai0KYg==" spinCount="100000" sqref="D4" name="Range1_1_5_1"/>
    <protectedRange algorithmName="SHA-512" hashValue="ON39YdpmFHfN9f47KpiRvqrKx0V9+erV1CNkpWzYhW/Qyc6aT8rEyCrvauWSYGZK2ia3o7vd3akF07acHAFpOA==" saltValue="yVW9XmDwTqEnmpSGai0KYg==" spinCount="100000" sqref="E6:J7 B6:C7" name="Range1_47"/>
    <protectedRange algorithmName="SHA-512" hashValue="ON39YdpmFHfN9f47KpiRvqrKx0V9+erV1CNkpWzYhW/Qyc6aT8rEyCrvauWSYGZK2ia3o7vd3akF07acHAFpOA==" saltValue="yVW9XmDwTqEnmpSGai0KYg==" spinCount="100000" sqref="D6:D7" name="Range1_1_16"/>
  </protectedRanges>
  <hyperlinks>
    <hyperlink ref="Q1" location="'National Rankings'!A1" display="Back to Ranking" xr:uid="{8B87F26E-F5E8-4516-98D4-02FB988111D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332EC0-8444-49F1-963A-40E5CC55C9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D3E5-63C3-4A85-A085-C2CC2B04BC4C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124</v>
      </c>
      <c r="C2" s="41">
        <v>45052</v>
      </c>
      <c r="D2" s="67" t="s">
        <v>125</v>
      </c>
      <c r="E2" s="68">
        <v>184</v>
      </c>
      <c r="F2" s="68">
        <v>181</v>
      </c>
      <c r="G2" s="68">
        <v>186</v>
      </c>
      <c r="H2" s="68">
        <v>0</v>
      </c>
      <c r="I2" s="68"/>
      <c r="J2" s="68"/>
      <c r="K2" s="69">
        <v>4</v>
      </c>
      <c r="L2" s="69">
        <v>551</v>
      </c>
      <c r="M2" s="70">
        <v>137.75</v>
      </c>
      <c r="N2" s="71">
        <v>3</v>
      </c>
      <c r="O2" s="72">
        <v>140.75</v>
      </c>
    </row>
    <row r="3" spans="1:17" x14ac:dyDescent="0.25">
      <c r="A3" s="12" t="s">
        <v>26</v>
      </c>
      <c r="B3" s="39" t="s">
        <v>124</v>
      </c>
      <c r="C3" s="41">
        <v>45093</v>
      </c>
      <c r="D3" s="67" t="s">
        <v>125</v>
      </c>
      <c r="E3" s="68">
        <v>197</v>
      </c>
      <c r="F3" s="68">
        <v>194</v>
      </c>
      <c r="G3" s="68">
        <v>190</v>
      </c>
      <c r="H3" s="68">
        <v>188</v>
      </c>
      <c r="I3" s="68"/>
      <c r="J3" s="68"/>
      <c r="K3" s="69">
        <v>4</v>
      </c>
      <c r="L3" s="69">
        <v>769</v>
      </c>
      <c r="M3" s="70">
        <v>192.25</v>
      </c>
      <c r="N3" s="71">
        <v>6</v>
      </c>
      <c r="O3" s="72">
        <v>198.25</v>
      </c>
    </row>
    <row r="4" spans="1:17" x14ac:dyDescent="0.25">
      <c r="A4" s="12" t="s">
        <v>26</v>
      </c>
      <c r="B4" s="13" t="s">
        <v>124</v>
      </c>
      <c r="C4" s="14">
        <v>45156</v>
      </c>
      <c r="D4" s="15" t="s">
        <v>125</v>
      </c>
      <c r="E4" s="16">
        <v>190</v>
      </c>
      <c r="F4" s="16">
        <v>189</v>
      </c>
      <c r="G4" s="16">
        <v>191</v>
      </c>
      <c r="H4" s="16">
        <v>192</v>
      </c>
      <c r="I4" s="16"/>
      <c r="J4" s="16"/>
      <c r="K4" s="17">
        <v>4</v>
      </c>
      <c r="L4" s="17">
        <v>762</v>
      </c>
      <c r="M4" s="18">
        <v>190.5</v>
      </c>
      <c r="N4" s="19">
        <v>13</v>
      </c>
      <c r="O4" s="20">
        <v>203.5</v>
      </c>
    </row>
    <row r="5" spans="1:17" x14ac:dyDescent="0.25">
      <c r="A5" s="12" t="s">
        <v>26</v>
      </c>
      <c r="B5" s="13" t="s">
        <v>124</v>
      </c>
      <c r="C5" s="14">
        <v>45171</v>
      </c>
      <c r="D5" s="15" t="s">
        <v>125</v>
      </c>
      <c r="E5" s="16">
        <v>195</v>
      </c>
      <c r="F5" s="16">
        <v>193</v>
      </c>
      <c r="G5" s="16">
        <v>196</v>
      </c>
      <c r="H5" s="16"/>
      <c r="I5" s="16"/>
      <c r="J5" s="16"/>
      <c r="K5" s="17">
        <v>3</v>
      </c>
      <c r="L5" s="17">
        <v>584</v>
      </c>
      <c r="M5" s="18">
        <v>194.66666666666666</v>
      </c>
      <c r="N5" s="19">
        <v>5</v>
      </c>
      <c r="O5" s="20">
        <v>199.66666666666666</v>
      </c>
    </row>
    <row r="6" spans="1:17" x14ac:dyDescent="0.25">
      <c r="A6" s="12" t="s">
        <v>26</v>
      </c>
      <c r="B6" s="13" t="s">
        <v>124</v>
      </c>
      <c r="C6" s="14">
        <v>45184</v>
      </c>
      <c r="D6" s="15" t="s">
        <v>125</v>
      </c>
      <c r="E6" s="16">
        <v>191</v>
      </c>
      <c r="F6" s="16">
        <v>194</v>
      </c>
      <c r="G6" s="16">
        <v>193</v>
      </c>
      <c r="H6" s="16">
        <v>195</v>
      </c>
      <c r="I6" s="16"/>
      <c r="J6" s="16"/>
      <c r="K6" s="17">
        <v>4</v>
      </c>
      <c r="L6" s="17">
        <v>773</v>
      </c>
      <c r="M6" s="18">
        <v>193.25</v>
      </c>
      <c r="N6" s="19">
        <v>7</v>
      </c>
      <c r="O6" s="20">
        <v>200.25</v>
      </c>
    </row>
    <row r="7" spans="1:17" x14ac:dyDescent="0.25">
      <c r="A7" s="12" t="s">
        <v>26</v>
      </c>
      <c r="B7" s="13" t="s">
        <v>124</v>
      </c>
      <c r="C7" s="14">
        <v>45213</v>
      </c>
      <c r="D7" s="15" t="s">
        <v>125</v>
      </c>
      <c r="E7" s="16">
        <v>189</v>
      </c>
      <c r="F7" s="16">
        <v>195</v>
      </c>
      <c r="G7" s="16">
        <v>197</v>
      </c>
      <c r="H7" s="16">
        <v>195</v>
      </c>
      <c r="I7" s="16">
        <v>192</v>
      </c>
      <c r="J7" s="16">
        <v>195</v>
      </c>
      <c r="K7" s="17">
        <v>6</v>
      </c>
      <c r="L7" s="17">
        <v>1163</v>
      </c>
      <c r="M7" s="18">
        <v>193.83333333333334</v>
      </c>
      <c r="N7" s="19">
        <v>10</v>
      </c>
      <c r="O7" s="20">
        <v>203.83333333333334</v>
      </c>
    </row>
    <row r="8" spans="1:17" x14ac:dyDescent="0.25">
      <c r="A8" s="12" t="s">
        <v>26</v>
      </c>
      <c r="B8" s="13" t="s">
        <v>124</v>
      </c>
      <c r="C8" s="14">
        <v>45234</v>
      </c>
      <c r="D8" s="15" t="s">
        <v>125</v>
      </c>
      <c r="E8" s="16">
        <v>192</v>
      </c>
      <c r="F8" s="16">
        <v>184</v>
      </c>
      <c r="G8" s="16">
        <v>191</v>
      </c>
      <c r="H8" s="16">
        <v>188</v>
      </c>
      <c r="I8" s="16"/>
      <c r="J8" s="16"/>
      <c r="K8" s="17">
        <v>4</v>
      </c>
      <c r="L8" s="17">
        <v>755</v>
      </c>
      <c r="M8" s="18">
        <v>188.75</v>
      </c>
      <c r="N8" s="19">
        <v>5</v>
      </c>
      <c r="O8" s="20">
        <v>193.75</v>
      </c>
    </row>
    <row r="10" spans="1:17" x14ac:dyDescent="0.25">
      <c r="K10" s="8">
        <f>SUM(K2:K9)</f>
        <v>29</v>
      </c>
      <c r="L10" s="8">
        <f>SUM(L2:L9)</f>
        <v>5357</v>
      </c>
      <c r="M10" s="7">
        <f>SUM(L10/K10)</f>
        <v>184.72413793103448</v>
      </c>
      <c r="N10" s="8">
        <f>SUM(N2:N9)</f>
        <v>49</v>
      </c>
      <c r="O10" s="11">
        <f>SUM(M10+N10)</f>
        <v>233.72413793103448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8"/>
    <protectedRange algorithmName="SHA-512" hashValue="ON39YdpmFHfN9f47KpiRvqrKx0V9+erV1CNkpWzYhW/Qyc6aT8rEyCrvauWSYGZK2ia3o7vd3akF07acHAFpOA==" saltValue="yVW9XmDwTqEnmpSGai0KYg==" spinCount="100000" sqref="D2" name="Range1_1_1_6"/>
    <protectedRange algorithmName="SHA-512" hashValue="ON39YdpmFHfN9f47KpiRvqrKx0V9+erV1CNkpWzYhW/Qyc6aT8rEyCrvauWSYGZK2ia3o7vd3akF07acHAFpOA==" saltValue="yVW9XmDwTqEnmpSGai0KYg==" spinCount="100000" sqref="E2:J2 B2" name="Range1_4_2"/>
    <protectedRange algorithmName="SHA-512" hashValue="ON39YdpmFHfN9f47KpiRvqrKx0V9+erV1CNkpWzYhW/Qyc6aT8rEyCrvauWSYGZK2ia3o7vd3akF07acHAFpOA==" saltValue="yVW9XmDwTqEnmpSGai0KYg==" spinCount="100000" sqref="E5:J5 B5:C5" name="Range1_70"/>
    <protectedRange algorithmName="SHA-512" hashValue="ON39YdpmFHfN9f47KpiRvqrKx0V9+erV1CNkpWzYhW/Qyc6aT8rEyCrvauWSYGZK2ia3o7vd3akF07acHAFpOA==" saltValue="yVW9XmDwTqEnmpSGai0KYg==" spinCount="100000" sqref="D5" name="Range1_1_34"/>
    <protectedRange algorithmName="SHA-512" hashValue="ON39YdpmFHfN9f47KpiRvqrKx0V9+erV1CNkpWzYhW/Qyc6aT8rEyCrvauWSYGZK2ia3o7vd3akF07acHAFpOA==" saltValue="yVW9XmDwTqEnmpSGai0KYg==" spinCount="100000" sqref="E7:J7 B7:C7" name="Range1_8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B8:C8 E8:J8" name="Range1_2_1_1"/>
    <protectedRange algorithmName="SHA-512" hashValue="ON39YdpmFHfN9f47KpiRvqrKx0V9+erV1CNkpWzYhW/Qyc6aT8rEyCrvauWSYGZK2ia3o7vd3akF07acHAFpOA==" saltValue="yVW9XmDwTqEnmpSGai0KYg==" spinCount="100000" sqref="D8" name="Range1_1_3_1_1"/>
  </protectedRanges>
  <conditionalFormatting sqref="I2">
    <cfRule type="top10" dxfId="263" priority="2" rank="1"/>
  </conditionalFormatting>
  <conditionalFormatting sqref="J2">
    <cfRule type="top10" dxfId="262" priority="1" rank="1"/>
  </conditionalFormatting>
  <hyperlinks>
    <hyperlink ref="Q1" location="'National Rankings'!A1" display="Back to Ranking" xr:uid="{F666D87C-1083-457B-919E-4BF613AA72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3EC8D8-BC3F-4524-817C-D1D7F71D0B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062E6-D113-48C1-939D-01531F57148A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214</v>
      </c>
      <c r="C2" s="14">
        <v>45150</v>
      </c>
      <c r="D2" s="15" t="s">
        <v>59</v>
      </c>
      <c r="E2" s="16">
        <v>185</v>
      </c>
      <c r="F2" s="16">
        <v>187</v>
      </c>
      <c r="G2" s="16">
        <v>184</v>
      </c>
      <c r="H2" s="16">
        <v>185</v>
      </c>
      <c r="I2" s="16"/>
      <c r="J2" s="16"/>
      <c r="K2" s="17">
        <v>4</v>
      </c>
      <c r="L2" s="17">
        <v>741</v>
      </c>
      <c r="M2" s="18">
        <v>185.25</v>
      </c>
      <c r="N2" s="19">
        <v>2</v>
      </c>
      <c r="O2" s="20">
        <v>187.25</v>
      </c>
    </row>
    <row r="3" spans="1:17" x14ac:dyDescent="0.25">
      <c r="A3" s="12" t="s">
        <v>26</v>
      </c>
      <c r="B3" s="13" t="s">
        <v>214</v>
      </c>
      <c r="C3" s="14">
        <v>45220</v>
      </c>
      <c r="D3" s="15" t="s">
        <v>59</v>
      </c>
      <c r="E3" s="16">
        <v>185</v>
      </c>
      <c r="F3" s="16">
        <v>183</v>
      </c>
      <c r="G3" s="16">
        <v>187</v>
      </c>
      <c r="H3" s="16">
        <v>184</v>
      </c>
      <c r="I3" s="16">
        <v>179</v>
      </c>
      <c r="J3" s="16">
        <v>183</v>
      </c>
      <c r="K3" s="17">
        <v>6</v>
      </c>
      <c r="L3" s="17">
        <v>1101</v>
      </c>
      <c r="M3" s="18">
        <v>183.5</v>
      </c>
      <c r="N3" s="19">
        <v>4</v>
      </c>
      <c r="O3" s="20">
        <v>187.5</v>
      </c>
    </row>
    <row r="5" spans="1:17" x14ac:dyDescent="0.25">
      <c r="K5" s="8">
        <f>SUM(K2:K4)</f>
        <v>10</v>
      </c>
      <c r="L5" s="8">
        <f>SUM(L2:L4)</f>
        <v>1842</v>
      </c>
      <c r="M5" s="7">
        <f>SUM(L5/K5)</f>
        <v>184.2</v>
      </c>
      <c r="N5" s="8">
        <f>SUM(N2:N4)</f>
        <v>6</v>
      </c>
      <c r="O5" s="11">
        <f>SUM(M5+N5)</f>
        <v>190.2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9"/>
  </protectedRanges>
  <hyperlinks>
    <hyperlink ref="Q1" location="'National Rankings'!A1" display="Back to Ranking" xr:uid="{C091289B-22C4-49BA-908F-E8E7138AC6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F72529-E209-4285-8E0D-063EBFB962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3E53-6600-4B23-B6BE-F3828C320FFB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166</v>
      </c>
      <c r="C2" s="41">
        <v>45083</v>
      </c>
      <c r="D2" s="67" t="s">
        <v>161</v>
      </c>
      <c r="E2" s="68">
        <v>188</v>
      </c>
      <c r="F2" s="68">
        <v>192.001</v>
      </c>
      <c r="G2" s="68">
        <v>192</v>
      </c>
      <c r="H2" s="68"/>
      <c r="I2" s="68"/>
      <c r="J2" s="68"/>
      <c r="K2" s="69">
        <v>3</v>
      </c>
      <c r="L2" s="69">
        <v>572.00099999999998</v>
      </c>
      <c r="M2" s="70">
        <v>190.667</v>
      </c>
      <c r="N2" s="71">
        <v>8</v>
      </c>
      <c r="O2" s="72">
        <v>198.667</v>
      </c>
    </row>
    <row r="3" spans="1:17" x14ac:dyDescent="0.25">
      <c r="A3" s="12" t="s">
        <v>26</v>
      </c>
      <c r="B3" s="13" t="s">
        <v>166</v>
      </c>
      <c r="C3" s="14">
        <v>45139</v>
      </c>
      <c r="D3" s="15" t="s">
        <v>161</v>
      </c>
      <c r="E3" s="16">
        <v>193</v>
      </c>
      <c r="F3" s="16">
        <v>189</v>
      </c>
      <c r="G3" s="16">
        <v>188</v>
      </c>
      <c r="H3" s="16"/>
      <c r="I3" s="16"/>
      <c r="J3" s="16"/>
      <c r="K3" s="17">
        <v>3</v>
      </c>
      <c r="L3" s="17">
        <v>570</v>
      </c>
      <c r="M3" s="18">
        <v>190</v>
      </c>
      <c r="N3" s="19">
        <v>3</v>
      </c>
      <c r="O3" s="20">
        <v>193</v>
      </c>
    </row>
    <row r="5" spans="1:17" x14ac:dyDescent="0.25">
      <c r="K5" s="8">
        <f>SUM(K2:K4)</f>
        <v>6</v>
      </c>
      <c r="L5" s="8">
        <f>SUM(L2:L4)</f>
        <v>1142.001</v>
      </c>
      <c r="M5" s="7">
        <f>SUM(L5/K5)</f>
        <v>190.33349999999999</v>
      </c>
      <c r="N5" s="8">
        <f>SUM(N2:N4)</f>
        <v>11</v>
      </c>
      <c r="O5" s="11">
        <f>SUM(M5+N5)</f>
        <v>201.33349999999999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 E3:J3 B3:C3" name="Range1_2_1_1"/>
    <protectedRange algorithmName="SHA-512" hashValue="ON39YdpmFHfN9f47KpiRvqrKx0V9+erV1CNkpWzYhW/Qyc6aT8rEyCrvauWSYGZK2ia3o7vd3akF07acHAFpOA==" saltValue="yVW9XmDwTqEnmpSGai0KYg==" spinCount="100000" sqref="D2 D3" name="Range1_1_3_1_1"/>
  </protectedRanges>
  <conditionalFormatting sqref="H2:H3">
    <cfRule type="top10" dxfId="261" priority="3" rank="1"/>
  </conditionalFormatting>
  <conditionalFormatting sqref="I2:I3">
    <cfRule type="top10" dxfId="260" priority="2" rank="1"/>
  </conditionalFormatting>
  <conditionalFormatting sqref="J2:J3">
    <cfRule type="top10" dxfId="259" priority="1" rank="1"/>
  </conditionalFormatting>
  <hyperlinks>
    <hyperlink ref="Q1" location="'National Rankings'!A1" display="Back to Ranking" xr:uid="{93684738-8435-4289-82C7-E8799355EE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D18F39-F1B2-4B8C-AD9C-1653FDE336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BACB-604D-4A0D-B1DB-AC20C4B93068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69</v>
      </c>
      <c r="C2" s="14">
        <v>44996</v>
      </c>
      <c r="D2" s="15" t="s">
        <v>59</v>
      </c>
      <c r="E2" s="16">
        <v>190.01</v>
      </c>
      <c r="F2" s="16">
        <v>187</v>
      </c>
      <c r="G2" s="16">
        <v>185</v>
      </c>
      <c r="H2" s="16">
        <v>192</v>
      </c>
      <c r="I2" s="16"/>
      <c r="J2" s="16"/>
      <c r="K2" s="17">
        <v>4</v>
      </c>
      <c r="L2" s="17">
        <v>754.01</v>
      </c>
      <c r="M2" s="18">
        <v>188.5025</v>
      </c>
      <c r="N2" s="19">
        <v>4</v>
      </c>
      <c r="O2" s="20">
        <v>192.5025</v>
      </c>
    </row>
    <row r="3" spans="1:17" x14ac:dyDescent="0.25">
      <c r="A3" s="12" t="s">
        <v>26</v>
      </c>
      <c r="B3" s="13" t="s">
        <v>69</v>
      </c>
      <c r="C3" s="14">
        <v>45059</v>
      </c>
      <c r="D3" s="14" t="s">
        <v>137</v>
      </c>
      <c r="E3" s="68">
        <v>185</v>
      </c>
      <c r="F3" s="68">
        <v>186</v>
      </c>
      <c r="G3" s="68">
        <v>193</v>
      </c>
      <c r="H3" s="68">
        <v>188</v>
      </c>
      <c r="I3" s="16"/>
      <c r="J3" s="16"/>
      <c r="K3" s="17">
        <v>4</v>
      </c>
      <c r="L3" s="17">
        <v>752</v>
      </c>
      <c r="M3" s="18">
        <v>188</v>
      </c>
      <c r="N3" s="19">
        <v>2</v>
      </c>
      <c r="O3" s="20">
        <v>190</v>
      </c>
    </row>
    <row r="4" spans="1:17" x14ac:dyDescent="0.25">
      <c r="A4" s="12" t="s">
        <v>26</v>
      </c>
      <c r="B4" s="13" t="s">
        <v>69</v>
      </c>
      <c r="C4" s="14">
        <v>45087</v>
      </c>
      <c r="D4" s="15" t="s">
        <v>59</v>
      </c>
      <c r="E4" s="16">
        <v>189</v>
      </c>
      <c r="F4" s="16">
        <v>187</v>
      </c>
      <c r="G4" s="16">
        <v>183</v>
      </c>
      <c r="H4" s="16">
        <v>191</v>
      </c>
      <c r="I4" s="16"/>
      <c r="J4" s="16"/>
      <c r="K4" s="17">
        <v>4</v>
      </c>
      <c r="L4" s="17">
        <v>750</v>
      </c>
      <c r="M4" s="18">
        <v>187.5</v>
      </c>
      <c r="N4" s="19">
        <v>2</v>
      </c>
      <c r="O4" s="20">
        <v>189.5</v>
      </c>
    </row>
    <row r="6" spans="1:17" x14ac:dyDescent="0.25">
      <c r="K6" s="8">
        <f>SUM(K2:K5)</f>
        <v>12</v>
      </c>
      <c r="L6" s="8">
        <f>SUM(L2:L5)</f>
        <v>2256.0100000000002</v>
      </c>
      <c r="M6" s="7">
        <f>SUM(L6/K6)</f>
        <v>188.00083333333336</v>
      </c>
      <c r="N6" s="8">
        <f>SUM(N2:N5)</f>
        <v>8</v>
      </c>
      <c r="O6" s="11">
        <f>SUM(M6+N6)</f>
        <v>196.00083333333336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D2">
    <cfRule type="top10" dxfId="258" priority="7" rank="1"/>
  </conditionalFormatting>
  <conditionalFormatting sqref="I2">
    <cfRule type="top10" dxfId="257" priority="12" rank="1"/>
  </conditionalFormatting>
  <conditionalFormatting sqref="I3">
    <cfRule type="top10" dxfId="256" priority="2" rank="1"/>
  </conditionalFormatting>
  <conditionalFormatting sqref="J3">
    <cfRule type="top10" dxfId="255" priority="1" rank="1"/>
  </conditionalFormatting>
  <hyperlinks>
    <hyperlink ref="Q1" location="'National Rankings'!A1" display="Back to Ranking" xr:uid="{8E767A42-4C1C-46E0-A429-3EBE710C77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459D35-C024-4182-B76C-21C6DE0013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9A28-3D17-4F26-B094-068909B4C50F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126</v>
      </c>
      <c r="C2" s="41">
        <v>45053</v>
      </c>
      <c r="D2" s="67" t="s">
        <v>122</v>
      </c>
      <c r="E2" s="68">
        <v>183</v>
      </c>
      <c r="F2" s="68">
        <v>183</v>
      </c>
      <c r="G2" s="68">
        <v>182</v>
      </c>
      <c r="H2" s="68">
        <v>185</v>
      </c>
      <c r="I2" s="68"/>
      <c r="J2" s="68"/>
      <c r="K2" s="69">
        <v>4</v>
      </c>
      <c r="L2" s="69">
        <v>733</v>
      </c>
      <c r="M2" s="70">
        <v>183.25</v>
      </c>
      <c r="N2" s="71">
        <v>2</v>
      </c>
      <c r="O2" s="72">
        <v>185.25</v>
      </c>
    </row>
    <row r="3" spans="1:17" x14ac:dyDescent="0.25">
      <c r="A3" s="40" t="s">
        <v>26</v>
      </c>
      <c r="B3" s="39" t="s">
        <v>126</v>
      </c>
      <c r="C3" s="41">
        <v>45081</v>
      </c>
      <c r="D3" s="67" t="s">
        <v>122</v>
      </c>
      <c r="E3" s="68">
        <v>175.001</v>
      </c>
      <c r="F3" s="68">
        <v>190</v>
      </c>
      <c r="G3" s="68">
        <v>180</v>
      </c>
      <c r="H3" s="68">
        <v>179</v>
      </c>
      <c r="I3" s="68"/>
      <c r="J3" s="68"/>
      <c r="K3" s="69">
        <v>4</v>
      </c>
      <c r="L3" s="69">
        <v>724.00099999999998</v>
      </c>
      <c r="M3" s="70">
        <v>181.00024999999999</v>
      </c>
      <c r="N3" s="71">
        <v>6</v>
      </c>
      <c r="O3" s="72">
        <v>187.00024999999999</v>
      </c>
    </row>
    <row r="4" spans="1:17" x14ac:dyDescent="0.25">
      <c r="A4" s="12" t="s">
        <v>26</v>
      </c>
      <c r="B4" s="13" t="s">
        <v>126</v>
      </c>
      <c r="C4" s="14">
        <v>45179</v>
      </c>
      <c r="D4" s="15" t="s">
        <v>122</v>
      </c>
      <c r="E4" s="16">
        <v>184</v>
      </c>
      <c r="F4" s="16">
        <v>185</v>
      </c>
      <c r="G4" s="16">
        <v>182</v>
      </c>
      <c r="H4" s="16">
        <v>186</v>
      </c>
      <c r="I4" s="16"/>
      <c r="J4" s="16"/>
      <c r="K4" s="17">
        <v>4</v>
      </c>
      <c r="L4" s="17">
        <v>737</v>
      </c>
      <c r="M4" s="18">
        <v>184.25</v>
      </c>
      <c r="N4" s="19">
        <v>3</v>
      </c>
      <c r="O4" s="20">
        <v>187.25</v>
      </c>
    </row>
    <row r="6" spans="1:17" x14ac:dyDescent="0.25">
      <c r="K6" s="8">
        <f>SUM(K2:K5)</f>
        <v>12</v>
      </c>
      <c r="L6" s="8">
        <f>SUM(L2:L5)</f>
        <v>2194.0010000000002</v>
      </c>
      <c r="M6" s="7">
        <f>SUM(L6/K6)</f>
        <v>182.83341666666669</v>
      </c>
      <c r="N6" s="8">
        <f>SUM(N2:N5)</f>
        <v>11</v>
      </c>
      <c r="O6" s="11">
        <f>SUM(M6+N6)</f>
        <v>193.83341666666669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8"/>
    <protectedRange algorithmName="SHA-512" hashValue="ON39YdpmFHfN9f47KpiRvqrKx0V9+erV1CNkpWzYhW/Qyc6aT8rEyCrvauWSYGZK2ia3o7vd3akF07acHAFpOA==" saltValue="yVW9XmDwTqEnmpSGai0KYg==" spinCount="100000" sqref="D2" name="Range1_1_1_6"/>
    <protectedRange algorithmName="SHA-512" hashValue="ON39YdpmFHfN9f47KpiRvqrKx0V9+erV1CNkpWzYhW/Qyc6aT8rEyCrvauWSYGZK2ia3o7vd3akF07acHAFpOA==" saltValue="yVW9XmDwTqEnmpSGai0KYg==" spinCount="100000" sqref="E2:J2 B2" name="Range1_4_2"/>
  </protectedRanges>
  <conditionalFormatting sqref="I2">
    <cfRule type="top10" dxfId="254" priority="2" rank="1"/>
  </conditionalFormatting>
  <conditionalFormatting sqref="J2">
    <cfRule type="top10" dxfId="253" priority="1" rank="1"/>
  </conditionalFormatting>
  <hyperlinks>
    <hyperlink ref="Q1" location="'National Rankings'!A1" display="Back to Ranking" xr:uid="{B51B7EA0-A36E-4CDD-B36A-94C23BBA0E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BE63C2-2241-460D-A37E-22876BE707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5D4A-DADA-4553-A7D4-D8A9D99E526B}"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100</v>
      </c>
      <c r="C2" s="41">
        <v>44661</v>
      </c>
      <c r="D2" s="67" t="s">
        <v>98</v>
      </c>
      <c r="E2" s="68">
        <v>181</v>
      </c>
      <c r="F2" s="68">
        <v>184</v>
      </c>
      <c r="G2" s="68">
        <v>185</v>
      </c>
      <c r="H2" s="68">
        <v>173</v>
      </c>
      <c r="I2" s="68"/>
      <c r="J2" s="68"/>
      <c r="K2" s="69">
        <v>4</v>
      </c>
      <c r="L2" s="69">
        <v>723</v>
      </c>
      <c r="M2" s="70">
        <v>180.75</v>
      </c>
      <c r="N2" s="71">
        <v>2</v>
      </c>
      <c r="O2" s="72">
        <v>182.75</v>
      </c>
    </row>
    <row r="3" spans="1:17" x14ac:dyDescent="0.25">
      <c r="A3" s="12" t="s">
        <v>26</v>
      </c>
      <c r="B3" s="13" t="s">
        <v>100</v>
      </c>
      <c r="C3" s="14">
        <v>45046</v>
      </c>
      <c r="D3" s="15" t="s">
        <v>116</v>
      </c>
      <c r="E3" s="16">
        <v>187</v>
      </c>
      <c r="F3" s="16">
        <v>188</v>
      </c>
      <c r="G3" s="16">
        <v>184</v>
      </c>
      <c r="H3" s="16">
        <v>187</v>
      </c>
      <c r="I3" s="16"/>
      <c r="J3" s="16"/>
      <c r="K3" s="17">
        <v>4</v>
      </c>
      <c r="L3" s="17">
        <v>746</v>
      </c>
      <c r="M3" s="18">
        <v>186.5</v>
      </c>
      <c r="N3" s="19">
        <v>2</v>
      </c>
      <c r="O3" s="20">
        <v>188.5</v>
      </c>
    </row>
    <row r="4" spans="1:17" x14ac:dyDescent="0.25">
      <c r="A4" s="40" t="s">
        <v>26</v>
      </c>
      <c r="B4" s="39" t="s">
        <v>100</v>
      </c>
      <c r="C4" s="41">
        <v>45060</v>
      </c>
      <c r="D4" s="67" t="s">
        <v>98</v>
      </c>
      <c r="E4" s="73">
        <v>184</v>
      </c>
      <c r="F4" s="73">
        <v>174</v>
      </c>
      <c r="G4" s="73">
        <v>185</v>
      </c>
      <c r="H4" s="73">
        <v>181</v>
      </c>
      <c r="I4" s="73"/>
      <c r="J4" s="73"/>
      <c r="K4" s="69">
        <v>4</v>
      </c>
      <c r="L4" s="69">
        <v>724</v>
      </c>
      <c r="M4" s="70">
        <v>181</v>
      </c>
      <c r="N4" s="71">
        <v>2</v>
      </c>
      <c r="O4" s="72">
        <v>183</v>
      </c>
    </row>
    <row r="5" spans="1:17" x14ac:dyDescent="0.25">
      <c r="A5" s="40" t="s">
        <v>26</v>
      </c>
      <c r="B5" s="39" t="s">
        <v>100</v>
      </c>
      <c r="C5" s="41">
        <v>45074</v>
      </c>
      <c r="D5" s="67" t="s">
        <v>116</v>
      </c>
      <c r="E5" s="68">
        <v>192</v>
      </c>
      <c r="F5" s="68">
        <v>184</v>
      </c>
      <c r="G5" s="68">
        <v>187</v>
      </c>
      <c r="H5" s="68">
        <v>181</v>
      </c>
      <c r="I5" s="68"/>
      <c r="J5" s="68"/>
      <c r="K5" s="69">
        <v>4</v>
      </c>
      <c r="L5" s="69">
        <v>744</v>
      </c>
      <c r="M5" s="70">
        <v>186</v>
      </c>
      <c r="N5" s="71">
        <v>2</v>
      </c>
      <c r="O5" s="72">
        <v>188</v>
      </c>
    </row>
    <row r="6" spans="1:17" x14ac:dyDescent="0.25">
      <c r="A6" s="12" t="s">
        <v>26</v>
      </c>
      <c r="B6" s="13" t="s">
        <v>100</v>
      </c>
      <c r="C6" s="14">
        <v>45088</v>
      </c>
      <c r="D6" s="15" t="s">
        <v>98</v>
      </c>
      <c r="E6" s="22">
        <v>186</v>
      </c>
      <c r="F6" s="22">
        <v>188</v>
      </c>
      <c r="G6" s="22">
        <v>185</v>
      </c>
      <c r="H6" s="22">
        <v>189</v>
      </c>
      <c r="I6" s="22"/>
      <c r="J6" s="22"/>
      <c r="K6" s="17">
        <v>4</v>
      </c>
      <c r="L6" s="17">
        <v>748</v>
      </c>
      <c r="M6" s="18">
        <v>187</v>
      </c>
      <c r="N6" s="19">
        <v>2</v>
      </c>
      <c r="O6" s="20">
        <v>189</v>
      </c>
    </row>
    <row r="7" spans="1:17" x14ac:dyDescent="0.25">
      <c r="A7" s="12" t="s">
        <v>26</v>
      </c>
      <c r="B7" s="13" t="s">
        <v>100</v>
      </c>
      <c r="C7" s="14">
        <v>45116</v>
      </c>
      <c r="D7" s="15" t="s">
        <v>98</v>
      </c>
      <c r="E7" s="16">
        <v>184</v>
      </c>
      <c r="F7" s="16">
        <v>175</v>
      </c>
      <c r="G7" s="16">
        <v>197</v>
      </c>
      <c r="H7" s="16">
        <v>180</v>
      </c>
      <c r="I7" s="16"/>
      <c r="J7" s="16"/>
      <c r="K7" s="17">
        <v>4</v>
      </c>
      <c r="L7" s="17">
        <v>736</v>
      </c>
      <c r="M7" s="18">
        <v>184</v>
      </c>
      <c r="N7" s="19">
        <v>4</v>
      </c>
      <c r="O7" s="20">
        <v>188</v>
      </c>
    </row>
    <row r="8" spans="1:17" x14ac:dyDescent="0.25">
      <c r="A8" s="12" t="s">
        <v>26</v>
      </c>
      <c r="B8" s="13" t="s">
        <v>100</v>
      </c>
      <c r="C8" s="14">
        <v>45130</v>
      </c>
      <c r="D8" s="15" t="s">
        <v>116</v>
      </c>
      <c r="E8" s="16">
        <v>188</v>
      </c>
      <c r="F8" s="16">
        <v>184</v>
      </c>
      <c r="G8" s="16">
        <v>190</v>
      </c>
      <c r="H8" s="16">
        <v>189</v>
      </c>
      <c r="I8" s="16">
        <v>191</v>
      </c>
      <c r="J8" s="16">
        <v>187</v>
      </c>
      <c r="K8" s="17">
        <v>6</v>
      </c>
      <c r="L8" s="17">
        <v>1129</v>
      </c>
      <c r="M8" s="18">
        <v>188.16666666666666</v>
      </c>
      <c r="N8" s="19">
        <v>4</v>
      </c>
      <c r="O8" s="20">
        <v>192.16666666666666</v>
      </c>
    </row>
    <row r="9" spans="1:17" x14ac:dyDescent="0.25">
      <c r="A9" s="12" t="s">
        <v>26</v>
      </c>
      <c r="B9" s="13" t="s">
        <v>100</v>
      </c>
      <c r="C9" s="14">
        <v>45151</v>
      </c>
      <c r="D9" s="15" t="s">
        <v>98</v>
      </c>
      <c r="E9" s="16">
        <v>195</v>
      </c>
      <c r="F9" s="16">
        <v>190</v>
      </c>
      <c r="G9" s="16">
        <v>185</v>
      </c>
      <c r="H9" s="16">
        <v>181</v>
      </c>
      <c r="I9" s="16">
        <v>185</v>
      </c>
      <c r="J9" s="16">
        <v>180</v>
      </c>
      <c r="K9" s="17">
        <v>6</v>
      </c>
      <c r="L9" s="17">
        <v>1116</v>
      </c>
      <c r="M9" s="18">
        <v>186</v>
      </c>
      <c r="N9" s="19">
        <v>4</v>
      </c>
      <c r="O9" s="20">
        <v>190</v>
      </c>
    </row>
    <row r="10" spans="1:17" x14ac:dyDescent="0.25">
      <c r="A10" s="12" t="s">
        <v>26</v>
      </c>
      <c r="B10" s="13" t="s">
        <v>100</v>
      </c>
      <c r="C10" s="14">
        <v>45179</v>
      </c>
      <c r="D10" s="15" t="s">
        <v>98</v>
      </c>
      <c r="E10" s="16">
        <v>195</v>
      </c>
      <c r="F10" s="16">
        <v>193</v>
      </c>
      <c r="G10" s="16">
        <v>193</v>
      </c>
      <c r="H10" s="16">
        <v>193</v>
      </c>
      <c r="I10" s="16">
        <v>195</v>
      </c>
      <c r="J10" s="16">
        <v>189</v>
      </c>
      <c r="K10" s="17">
        <v>6</v>
      </c>
      <c r="L10" s="17">
        <v>1158</v>
      </c>
      <c r="M10" s="18">
        <v>193</v>
      </c>
      <c r="N10" s="19">
        <v>6</v>
      </c>
      <c r="O10" s="20">
        <v>199</v>
      </c>
    </row>
    <row r="11" spans="1:17" x14ac:dyDescent="0.25">
      <c r="A11" s="12" t="s">
        <v>26</v>
      </c>
      <c r="B11" s="13" t="s">
        <v>100</v>
      </c>
      <c r="C11" s="14">
        <v>45193</v>
      </c>
      <c r="D11" s="15" t="s">
        <v>116</v>
      </c>
      <c r="E11" s="16">
        <v>185</v>
      </c>
      <c r="F11" s="16">
        <v>182</v>
      </c>
      <c r="G11" s="16">
        <v>182</v>
      </c>
      <c r="H11" s="16">
        <v>173</v>
      </c>
      <c r="I11" s="16"/>
      <c r="J11" s="16"/>
      <c r="K11" s="17">
        <v>4</v>
      </c>
      <c r="L11" s="17">
        <v>722</v>
      </c>
      <c r="M11" s="18">
        <v>180.5</v>
      </c>
      <c r="N11" s="19">
        <v>2</v>
      </c>
      <c r="O11" s="20">
        <v>182.5</v>
      </c>
    </row>
    <row r="12" spans="1:17" x14ac:dyDescent="0.25">
      <c r="A12" s="12" t="s">
        <v>26</v>
      </c>
      <c r="B12" s="13" t="s">
        <v>100</v>
      </c>
      <c r="C12" s="14">
        <v>45207</v>
      </c>
      <c r="D12" s="15" t="s">
        <v>98</v>
      </c>
      <c r="E12" s="16">
        <v>178</v>
      </c>
      <c r="F12" s="16">
        <v>182</v>
      </c>
      <c r="G12" s="16">
        <v>181</v>
      </c>
      <c r="H12" s="16">
        <v>184.001</v>
      </c>
      <c r="I12" s="16"/>
      <c r="J12" s="16"/>
      <c r="K12" s="17">
        <v>4</v>
      </c>
      <c r="L12" s="17">
        <v>725.00099999999998</v>
      </c>
      <c r="M12" s="18">
        <v>181.25024999999999</v>
      </c>
      <c r="N12" s="19">
        <v>2</v>
      </c>
      <c r="O12" s="20">
        <v>183.25024999999999</v>
      </c>
    </row>
    <row r="13" spans="1:17" x14ac:dyDescent="0.25">
      <c r="A13" s="12" t="s">
        <v>26</v>
      </c>
      <c r="B13" s="13" t="s">
        <v>100</v>
      </c>
      <c r="C13" s="14">
        <v>45221</v>
      </c>
      <c r="D13" s="15" t="s">
        <v>116</v>
      </c>
      <c r="E13" s="16">
        <v>184</v>
      </c>
      <c r="F13" s="16">
        <v>179</v>
      </c>
      <c r="G13" s="16">
        <v>185</v>
      </c>
      <c r="H13" s="16">
        <v>173</v>
      </c>
      <c r="I13" s="16"/>
      <c r="J13" s="16"/>
      <c r="K13" s="17">
        <v>4</v>
      </c>
      <c r="L13" s="17">
        <v>721</v>
      </c>
      <c r="M13" s="18">
        <v>180.25</v>
      </c>
      <c r="N13" s="19">
        <v>4</v>
      </c>
      <c r="O13" s="20">
        <v>184.25</v>
      </c>
    </row>
    <row r="15" spans="1:17" x14ac:dyDescent="0.25">
      <c r="K15" s="8">
        <f>SUM(K2:K14)</f>
        <v>54</v>
      </c>
      <c r="L15" s="8">
        <f>SUM(L2:L14)</f>
        <v>9992.0010000000002</v>
      </c>
      <c r="M15" s="7">
        <f>SUM(L15/K15)</f>
        <v>185.03705555555555</v>
      </c>
      <c r="N15" s="8">
        <f>SUM(N2:N14)</f>
        <v>36</v>
      </c>
      <c r="O15" s="11">
        <f>SUM(M15+N15)</f>
        <v>221.03705555555555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  <protectedRange algorithmName="SHA-512" hashValue="ON39YdpmFHfN9f47KpiRvqrKx0V9+erV1CNkpWzYhW/Qyc6aT8rEyCrvauWSYGZK2ia3o7vd3akF07acHAFpOA==" saltValue="yVW9XmDwTqEnmpSGai0KYg==" spinCount="100000" sqref="C9" name="Range1_17"/>
    <protectedRange algorithmName="SHA-512" hashValue="ON39YdpmFHfN9f47KpiRvqrKx0V9+erV1CNkpWzYhW/Qyc6aT8rEyCrvauWSYGZK2ia3o7vd3akF07acHAFpOA==" saltValue="yVW9XmDwTqEnmpSGai0KYg==" spinCount="100000" sqref="E9:J9 B9" name="Range1_18"/>
    <protectedRange algorithmName="SHA-512" hashValue="ON39YdpmFHfN9f47KpiRvqrKx0V9+erV1CNkpWzYhW/Qyc6aT8rEyCrvauWSYGZK2ia3o7vd3akF07acHAFpOA==" saltValue="yVW9XmDwTqEnmpSGai0KYg==" spinCount="100000" sqref="D9" name="Range1_1_13"/>
    <protectedRange algorithmName="SHA-512" hashValue="ON39YdpmFHfN9f47KpiRvqrKx0V9+erV1CNkpWzYhW/Qyc6aT8rEyCrvauWSYGZK2ia3o7vd3akF07acHAFpOA==" saltValue="yVW9XmDwTqEnmpSGai0KYg==" spinCount="100000" sqref="E10:J10 B10 B11 E11:J11" name="Range1_22"/>
    <protectedRange algorithmName="SHA-512" hashValue="ON39YdpmFHfN9f47KpiRvqrKx0V9+erV1CNkpWzYhW/Qyc6aT8rEyCrvauWSYGZK2ia3o7vd3akF07acHAFpOA==" saltValue="yVW9XmDwTqEnmpSGai0KYg==" spinCount="100000" sqref="D10 D11" name="Range1_1_17"/>
    <protectedRange algorithmName="SHA-512" hashValue="ON39YdpmFHfN9f47KpiRvqrKx0V9+erV1CNkpWzYhW/Qyc6aT8rEyCrvauWSYGZK2ia3o7vd3akF07acHAFpOA==" saltValue="yVW9XmDwTqEnmpSGai0KYg==" spinCount="100000" sqref="E12:J12 B12:C12" name="Range1_8"/>
    <protectedRange algorithmName="SHA-512" hashValue="ON39YdpmFHfN9f47KpiRvqrKx0V9+erV1CNkpWzYhW/Qyc6aT8rEyCrvauWSYGZK2ia3o7vd3akF07acHAFpOA==" saltValue="yVW9XmDwTqEnmpSGai0KYg==" spinCount="100000" sqref="D12" name="Range1_1_5"/>
  </protectedRanges>
  <conditionalFormatting sqref="I2:I3">
    <cfRule type="top10" dxfId="252" priority="10" rank="1"/>
  </conditionalFormatting>
  <conditionalFormatting sqref="J2:J3">
    <cfRule type="top10" dxfId="251" priority="11" rank="1"/>
  </conditionalFormatting>
  <hyperlinks>
    <hyperlink ref="Q1" location="'National Rankings'!A1" display="Back to Ranking" xr:uid="{BEB16338-D4F9-4AEF-90C8-4B0CC8CDF6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CECD8A-B9F4-4B07-B6F9-828DA0C50A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4635-4BE3-4768-B7F7-49AA42B420D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245</v>
      </c>
      <c r="C2" s="14">
        <v>45192</v>
      </c>
      <c r="D2" s="15" t="s">
        <v>29</v>
      </c>
      <c r="E2" s="16">
        <v>192</v>
      </c>
      <c r="F2" s="16">
        <v>191</v>
      </c>
      <c r="G2" s="16">
        <v>192</v>
      </c>
      <c r="H2" s="16">
        <v>187</v>
      </c>
      <c r="I2" s="16"/>
      <c r="J2" s="16"/>
      <c r="K2" s="17">
        <v>4</v>
      </c>
      <c r="L2" s="17">
        <v>762</v>
      </c>
      <c r="M2" s="18">
        <v>190.5</v>
      </c>
      <c r="N2" s="19">
        <v>9</v>
      </c>
      <c r="O2" s="20">
        <v>199.5</v>
      </c>
    </row>
    <row r="3" spans="1:17" x14ac:dyDescent="0.25">
      <c r="A3" s="12" t="s">
        <v>26</v>
      </c>
      <c r="B3" s="13" t="s">
        <v>245</v>
      </c>
      <c r="C3" s="14">
        <v>45199</v>
      </c>
      <c r="D3" s="15" t="s">
        <v>33</v>
      </c>
      <c r="E3" s="16">
        <v>187</v>
      </c>
      <c r="F3" s="16">
        <v>184</v>
      </c>
      <c r="G3" s="16">
        <v>188</v>
      </c>
      <c r="H3" s="16">
        <v>195</v>
      </c>
      <c r="I3" s="16">
        <v>191</v>
      </c>
      <c r="J3" s="16">
        <v>194</v>
      </c>
      <c r="K3" s="17">
        <v>6</v>
      </c>
      <c r="L3" s="17">
        <v>1139</v>
      </c>
      <c r="M3" s="18">
        <v>189.83333333333334</v>
      </c>
      <c r="N3" s="19">
        <v>10</v>
      </c>
      <c r="O3" s="20">
        <v>199.83333333333334</v>
      </c>
    </row>
    <row r="4" spans="1:17" x14ac:dyDescent="0.25">
      <c r="A4" s="12" t="s">
        <v>26</v>
      </c>
      <c r="B4" s="13" t="s">
        <v>245</v>
      </c>
      <c r="C4" s="14">
        <v>45221</v>
      </c>
      <c r="D4" s="15" t="s">
        <v>33</v>
      </c>
      <c r="E4" s="16">
        <v>193.001</v>
      </c>
      <c r="F4" s="16">
        <v>194</v>
      </c>
      <c r="G4" s="16">
        <v>192</v>
      </c>
      <c r="H4" s="16">
        <v>190</v>
      </c>
      <c r="I4" s="16"/>
      <c r="J4" s="16"/>
      <c r="K4" s="17">
        <v>4</v>
      </c>
      <c r="L4" s="17">
        <v>769.00099999999998</v>
      </c>
      <c r="M4" s="18">
        <v>192.25024999999999</v>
      </c>
      <c r="N4" s="19">
        <v>8</v>
      </c>
      <c r="O4" s="20">
        <v>200.25024999999999</v>
      </c>
    </row>
    <row r="6" spans="1:17" x14ac:dyDescent="0.25">
      <c r="K6" s="8">
        <f>SUM(K2:K5)</f>
        <v>14</v>
      </c>
      <c r="L6" s="8">
        <f>SUM(L2:L5)</f>
        <v>2670.0010000000002</v>
      </c>
      <c r="M6" s="7">
        <f>SUM(L6/K6)</f>
        <v>190.71435714285715</v>
      </c>
      <c r="N6" s="8">
        <f>SUM(N2:N5)</f>
        <v>27</v>
      </c>
      <c r="O6" s="11">
        <f>SUM(M6+N6)</f>
        <v>217.71435714285715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</protectedRanges>
  <conditionalFormatting sqref="I2">
    <cfRule type="top10" dxfId="250" priority="1" rank="1"/>
  </conditionalFormatting>
  <conditionalFormatting sqref="J2">
    <cfRule type="top10" dxfId="249" priority="2" rank="1"/>
  </conditionalFormatting>
  <hyperlinks>
    <hyperlink ref="Q1" location="'National Rankings'!A1" display="Back to Ranking" xr:uid="{EFDFB888-F588-498D-A0A1-BB375AEC15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90EAA9-CFB6-4723-AC13-225D318DEF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7E34-4DDB-4B20-B7EA-6B1F5068FD53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70</v>
      </c>
      <c r="C2" s="14">
        <v>44989</v>
      </c>
      <c r="D2" s="15" t="s">
        <v>32</v>
      </c>
      <c r="E2" s="16">
        <v>174</v>
      </c>
      <c r="F2" s="16">
        <v>168</v>
      </c>
      <c r="G2" s="16">
        <v>164</v>
      </c>
      <c r="H2" s="16">
        <v>177</v>
      </c>
      <c r="I2" s="16"/>
      <c r="J2" s="16"/>
      <c r="K2" s="17">
        <v>4</v>
      </c>
      <c r="L2" s="17">
        <v>683</v>
      </c>
      <c r="M2" s="18">
        <v>170.75</v>
      </c>
      <c r="N2" s="19">
        <v>2</v>
      </c>
      <c r="O2" s="20">
        <v>172.75</v>
      </c>
    </row>
    <row r="3" spans="1:17" x14ac:dyDescent="0.25">
      <c r="A3" s="40" t="s">
        <v>26</v>
      </c>
      <c r="B3" s="39" t="s">
        <v>127</v>
      </c>
      <c r="C3" s="41">
        <v>45053</v>
      </c>
      <c r="D3" s="67" t="s">
        <v>32</v>
      </c>
      <c r="E3" s="68">
        <v>182</v>
      </c>
      <c r="F3" s="68">
        <v>174</v>
      </c>
      <c r="G3" s="68">
        <v>181</v>
      </c>
      <c r="H3" s="68">
        <v>180</v>
      </c>
      <c r="I3" s="68"/>
      <c r="J3" s="68"/>
      <c r="K3" s="69">
        <v>4</v>
      </c>
      <c r="L3" s="69">
        <v>717</v>
      </c>
      <c r="M3" s="70">
        <v>179.25</v>
      </c>
      <c r="N3" s="71">
        <v>3</v>
      </c>
      <c r="O3" s="72">
        <v>182.25</v>
      </c>
    </row>
    <row r="4" spans="1:17" x14ac:dyDescent="0.25">
      <c r="A4" s="12" t="s">
        <v>26</v>
      </c>
      <c r="B4" s="39" t="s">
        <v>127</v>
      </c>
      <c r="C4" s="41">
        <v>45080</v>
      </c>
      <c r="D4" s="67" t="s">
        <v>32</v>
      </c>
      <c r="E4" s="68">
        <v>181</v>
      </c>
      <c r="F4" s="68">
        <v>183</v>
      </c>
      <c r="G4" s="68">
        <v>182</v>
      </c>
      <c r="H4" s="68">
        <v>177</v>
      </c>
      <c r="I4" s="68">
        <v>176</v>
      </c>
      <c r="J4" s="68">
        <v>177</v>
      </c>
      <c r="K4" s="69">
        <v>6</v>
      </c>
      <c r="L4" s="69">
        <v>1076</v>
      </c>
      <c r="M4" s="70">
        <v>179.33333333333334</v>
      </c>
      <c r="N4" s="71">
        <v>4</v>
      </c>
      <c r="O4" s="72">
        <v>183.33333333333334</v>
      </c>
    </row>
    <row r="5" spans="1:17" x14ac:dyDescent="0.25">
      <c r="A5" s="12" t="s">
        <v>26</v>
      </c>
      <c r="B5" s="13" t="s">
        <v>127</v>
      </c>
      <c r="C5" s="14">
        <v>45179</v>
      </c>
      <c r="D5" s="15" t="s">
        <v>32</v>
      </c>
      <c r="E5" s="16">
        <v>188</v>
      </c>
      <c r="F5" s="16">
        <v>182</v>
      </c>
      <c r="G5" s="16">
        <v>184</v>
      </c>
      <c r="H5" s="16">
        <v>182</v>
      </c>
      <c r="I5" s="16"/>
      <c r="J5" s="16"/>
      <c r="K5" s="17">
        <v>4</v>
      </c>
      <c r="L5" s="17">
        <v>736</v>
      </c>
      <c r="M5" s="18">
        <v>184</v>
      </c>
      <c r="N5" s="19">
        <v>3</v>
      </c>
      <c r="O5" s="20">
        <v>187</v>
      </c>
    </row>
    <row r="7" spans="1:17" x14ac:dyDescent="0.25">
      <c r="K7" s="8">
        <f>SUM(K2:K6)</f>
        <v>18</v>
      </c>
      <c r="L7" s="8">
        <f>SUM(L2:L6)</f>
        <v>3212</v>
      </c>
      <c r="M7" s="7">
        <f>SUM(L7/K7)</f>
        <v>178.44444444444446</v>
      </c>
      <c r="N7" s="8">
        <f>SUM(N2:N6)</f>
        <v>12</v>
      </c>
      <c r="O7" s="11">
        <f>SUM(M7+N7)</f>
        <v>190.44444444444446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4:C4 E4:J4" name="Range1_2_1_1"/>
    <protectedRange algorithmName="SHA-512" hashValue="ON39YdpmFHfN9f47KpiRvqrKx0V9+erV1CNkpWzYhW/Qyc6aT8rEyCrvauWSYGZK2ia3o7vd3akF07acHAFpOA==" saltValue="yVW9XmDwTqEnmpSGai0KYg==" spinCount="100000" sqref="D4" name="Range1_1_3_1_1"/>
  </protectedRanges>
  <conditionalFormatting sqref="D2">
    <cfRule type="top10" dxfId="248" priority="7" rank="1"/>
  </conditionalFormatting>
  <hyperlinks>
    <hyperlink ref="Q1" location="'National Rankings'!A1" display="Back to Ranking" xr:uid="{E307FB32-7018-41CF-8C2D-7591630AAF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8BD5C-2989-4CD4-ADD8-487653172F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DE57-391A-4E16-9C2D-60F6E9CAEDC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265</v>
      </c>
      <c r="C2" s="14">
        <v>45247</v>
      </c>
      <c r="D2" s="15" t="s">
        <v>125</v>
      </c>
      <c r="E2" s="16">
        <v>184</v>
      </c>
      <c r="F2" s="16">
        <v>193</v>
      </c>
      <c r="G2" s="16">
        <v>188</v>
      </c>
      <c r="H2" s="16">
        <v>190</v>
      </c>
      <c r="I2" s="16"/>
      <c r="J2" s="16"/>
      <c r="K2" s="17">
        <v>4</v>
      </c>
      <c r="L2" s="17">
        <v>755</v>
      </c>
      <c r="M2" s="18">
        <v>188.75</v>
      </c>
      <c r="N2" s="19">
        <v>5</v>
      </c>
      <c r="O2" s="20">
        <v>193.75</v>
      </c>
    </row>
    <row r="4" spans="1:17" x14ac:dyDescent="0.25">
      <c r="K4" s="8">
        <f>SUM(K2:K3)</f>
        <v>4</v>
      </c>
      <c r="L4" s="8">
        <f>SUM(L2:L3)</f>
        <v>755</v>
      </c>
      <c r="M4" s="7">
        <f>SUM(L4/K4)</f>
        <v>188.75</v>
      </c>
      <c r="N4" s="8">
        <f>SUM(N2:N3)</f>
        <v>5</v>
      </c>
      <c r="O4" s="11">
        <f>SUM(M4+N4)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321" priority="1" rank="1"/>
  </conditionalFormatting>
  <conditionalFormatting sqref="J2">
    <cfRule type="top10" dxfId="320" priority="2" rank="1"/>
  </conditionalFormatting>
  <hyperlinks>
    <hyperlink ref="Q1" location="'National Rankings'!A1" display="Back to Ranking" xr:uid="{B118342D-34DB-45BA-8FAC-88965B7E48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735DA4-DA6F-4D7E-B295-E9F531AF32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9.5703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</v>
      </c>
      <c r="C2" s="14">
        <v>44989</v>
      </c>
      <c r="D2" s="15" t="s">
        <v>32</v>
      </c>
      <c r="E2" s="16">
        <v>195</v>
      </c>
      <c r="F2" s="16">
        <v>197</v>
      </c>
      <c r="G2" s="16">
        <v>193.001</v>
      </c>
      <c r="H2" s="16">
        <v>193</v>
      </c>
      <c r="I2" s="16"/>
      <c r="J2" s="16"/>
      <c r="K2" s="17">
        <v>4</v>
      </c>
      <c r="L2" s="17">
        <v>778.00099999999998</v>
      </c>
      <c r="M2" s="18">
        <v>194.50024999999999</v>
      </c>
      <c r="N2" s="19">
        <v>13</v>
      </c>
      <c r="O2" s="20">
        <v>207.50024999999999</v>
      </c>
    </row>
    <row r="3" spans="1:17" x14ac:dyDescent="0.25">
      <c r="A3" s="12" t="s">
        <v>26</v>
      </c>
      <c r="B3" s="13" t="s">
        <v>25</v>
      </c>
      <c r="C3" s="14">
        <v>45031</v>
      </c>
      <c r="D3" s="15" t="s">
        <v>21</v>
      </c>
      <c r="E3" s="16">
        <v>183</v>
      </c>
      <c r="F3" s="16">
        <v>189</v>
      </c>
      <c r="G3" s="16">
        <v>187</v>
      </c>
      <c r="H3" s="16">
        <v>188</v>
      </c>
      <c r="I3" s="16"/>
      <c r="J3" s="16"/>
      <c r="K3" s="17">
        <v>4</v>
      </c>
      <c r="L3" s="17">
        <v>747</v>
      </c>
      <c r="M3" s="18">
        <v>186.75</v>
      </c>
      <c r="N3" s="19">
        <v>7</v>
      </c>
      <c r="O3" s="20">
        <v>193.75</v>
      </c>
    </row>
    <row r="4" spans="1:17" x14ac:dyDescent="0.25">
      <c r="A4" s="12" t="s">
        <v>26</v>
      </c>
      <c r="B4" s="13" t="s">
        <v>25</v>
      </c>
      <c r="C4" s="14">
        <v>45053</v>
      </c>
      <c r="D4" s="15" t="s">
        <v>32</v>
      </c>
      <c r="E4" s="16">
        <v>191</v>
      </c>
      <c r="F4" s="16">
        <v>194</v>
      </c>
      <c r="G4" s="16">
        <v>190</v>
      </c>
      <c r="H4" s="16">
        <v>193</v>
      </c>
      <c r="I4" s="16"/>
      <c r="J4" s="16"/>
      <c r="K4" s="17">
        <v>4</v>
      </c>
      <c r="L4" s="17">
        <v>768</v>
      </c>
      <c r="M4" s="18">
        <v>192</v>
      </c>
      <c r="N4" s="19">
        <v>13</v>
      </c>
      <c r="O4" s="20">
        <v>205</v>
      </c>
    </row>
    <row r="5" spans="1:17" x14ac:dyDescent="0.25">
      <c r="A5" s="12" t="s">
        <v>26</v>
      </c>
      <c r="B5" s="39" t="s">
        <v>25</v>
      </c>
      <c r="C5" s="41">
        <v>45080</v>
      </c>
      <c r="D5" s="67" t="s">
        <v>32</v>
      </c>
      <c r="E5" s="16">
        <v>195</v>
      </c>
      <c r="F5" s="16">
        <v>189</v>
      </c>
      <c r="G5" s="16">
        <v>193</v>
      </c>
      <c r="H5" s="16">
        <v>186</v>
      </c>
      <c r="I5" s="16">
        <v>188</v>
      </c>
      <c r="J5" s="16">
        <v>190</v>
      </c>
      <c r="K5" s="69">
        <v>6</v>
      </c>
      <c r="L5" s="69">
        <v>1141</v>
      </c>
      <c r="M5" s="70">
        <v>190.16666666666666</v>
      </c>
      <c r="N5" s="71">
        <v>26</v>
      </c>
      <c r="O5" s="72">
        <v>216.16666666666666</v>
      </c>
    </row>
    <row r="6" spans="1:17" x14ac:dyDescent="0.25">
      <c r="A6" s="12" t="s">
        <v>26</v>
      </c>
      <c r="B6" s="39" t="s">
        <v>25</v>
      </c>
      <c r="C6" s="41">
        <v>45094</v>
      </c>
      <c r="D6" s="67" t="s">
        <v>21</v>
      </c>
      <c r="E6" s="16">
        <v>192</v>
      </c>
      <c r="F6" s="16">
        <v>194.001</v>
      </c>
      <c r="G6" s="16">
        <v>192</v>
      </c>
      <c r="H6" s="16">
        <v>191</v>
      </c>
      <c r="I6" s="16">
        <v>192</v>
      </c>
      <c r="J6" s="16">
        <v>193</v>
      </c>
      <c r="K6" s="69">
        <v>6</v>
      </c>
      <c r="L6" s="69">
        <v>1154.001</v>
      </c>
      <c r="M6" s="70">
        <v>192.33349999999999</v>
      </c>
      <c r="N6" s="71">
        <v>12</v>
      </c>
      <c r="O6" s="72">
        <v>204.33349999999999</v>
      </c>
    </row>
    <row r="7" spans="1:17" x14ac:dyDescent="0.25">
      <c r="A7" s="12" t="s">
        <v>26</v>
      </c>
      <c r="B7" s="39" t="s">
        <v>25</v>
      </c>
      <c r="C7" s="41">
        <v>45108</v>
      </c>
      <c r="D7" s="67" t="s">
        <v>32</v>
      </c>
      <c r="E7" s="16">
        <v>190</v>
      </c>
      <c r="F7" s="16">
        <v>193</v>
      </c>
      <c r="G7" s="16">
        <v>192</v>
      </c>
      <c r="H7" s="16">
        <v>190</v>
      </c>
      <c r="I7" s="16"/>
      <c r="J7" s="16"/>
      <c r="K7" s="69">
        <v>4</v>
      </c>
      <c r="L7" s="69">
        <v>765</v>
      </c>
      <c r="M7" s="70">
        <v>191.25</v>
      </c>
      <c r="N7" s="71">
        <v>4</v>
      </c>
      <c r="O7" s="72">
        <v>195.25</v>
      </c>
    </row>
    <row r="8" spans="1:17" x14ac:dyDescent="0.25">
      <c r="A8" s="12" t="s">
        <v>26</v>
      </c>
      <c r="B8" s="13" t="s">
        <v>25</v>
      </c>
      <c r="C8" s="14">
        <v>45122</v>
      </c>
      <c r="D8" s="15" t="s">
        <v>21</v>
      </c>
      <c r="E8" s="16">
        <v>194</v>
      </c>
      <c r="F8" s="16">
        <v>189</v>
      </c>
      <c r="G8" s="16">
        <v>187</v>
      </c>
      <c r="H8" s="16">
        <v>184</v>
      </c>
      <c r="I8" s="16">
        <v>192</v>
      </c>
      <c r="J8" s="16">
        <v>187</v>
      </c>
      <c r="K8" s="17">
        <v>6</v>
      </c>
      <c r="L8" s="17">
        <v>1133</v>
      </c>
      <c r="M8" s="18">
        <v>188.83333333333334</v>
      </c>
      <c r="N8" s="19">
        <v>8</v>
      </c>
      <c r="O8" s="20">
        <v>196.83333333333334</v>
      </c>
    </row>
    <row r="9" spans="1:17" x14ac:dyDescent="0.25">
      <c r="A9" s="12" t="s">
        <v>26</v>
      </c>
      <c r="B9" s="13" t="s">
        <v>25</v>
      </c>
      <c r="C9" s="14">
        <v>45143</v>
      </c>
      <c r="D9" s="15" t="s">
        <v>32</v>
      </c>
      <c r="E9" s="16">
        <v>193</v>
      </c>
      <c r="F9" s="16">
        <v>195</v>
      </c>
      <c r="G9" s="16">
        <v>191</v>
      </c>
      <c r="H9" s="16">
        <v>188</v>
      </c>
      <c r="I9" s="16">
        <v>191</v>
      </c>
      <c r="J9" s="16">
        <v>189</v>
      </c>
      <c r="K9" s="17">
        <v>6</v>
      </c>
      <c r="L9" s="17">
        <v>1147</v>
      </c>
      <c r="M9" s="18">
        <v>191.16666666666666</v>
      </c>
      <c r="N9" s="19">
        <v>16</v>
      </c>
      <c r="O9" s="20">
        <v>207.16666666666666</v>
      </c>
    </row>
    <row r="10" spans="1:17" x14ac:dyDescent="0.25">
      <c r="A10" s="12" t="s">
        <v>26</v>
      </c>
      <c r="B10" s="13" t="s">
        <v>25</v>
      </c>
      <c r="C10" s="14">
        <v>45179</v>
      </c>
      <c r="D10" s="15" t="s">
        <v>32</v>
      </c>
      <c r="E10" s="16">
        <v>195</v>
      </c>
      <c r="F10" s="16">
        <v>194</v>
      </c>
      <c r="G10" s="16">
        <v>189</v>
      </c>
      <c r="H10" s="16">
        <v>194</v>
      </c>
      <c r="I10" s="16"/>
      <c r="J10" s="16"/>
      <c r="K10" s="17">
        <v>4</v>
      </c>
      <c r="L10" s="17">
        <v>772</v>
      </c>
      <c r="M10" s="18">
        <v>193</v>
      </c>
      <c r="N10" s="19">
        <v>11</v>
      </c>
      <c r="O10" s="20">
        <v>204</v>
      </c>
    </row>
    <row r="11" spans="1:17" x14ac:dyDescent="0.25">
      <c r="A11" s="12" t="s">
        <v>26</v>
      </c>
      <c r="B11" s="13" t="s">
        <v>25</v>
      </c>
      <c r="C11" s="14">
        <v>45206</v>
      </c>
      <c r="D11" s="15" t="s">
        <v>32</v>
      </c>
      <c r="E11" s="16">
        <v>184</v>
      </c>
      <c r="F11" s="16">
        <v>188</v>
      </c>
      <c r="G11" s="16">
        <v>187</v>
      </c>
      <c r="H11" s="16">
        <v>191</v>
      </c>
      <c r="I11" s="16"/>
      <c r="J11" s="16"/>
      <c r="K11" s="17">
        <v>4</v>
      </c>
      <c r="L11" s="17">
        <v>750</v>
      </c>
      <c r="M11" s="18">
        <v>187.5</v>
      </c>
      <c r="N11" s="19">
        <v>3</v>
      </c>
      <c r="O11" s="20">
        <v>190.5</v>
      </c>
    </row>
    <row r="13" spans="1:17" x14ac:dyDescent="0.25">
      <c r="K13" s="8">
        <f>SUM(K2:K12)</f>
        <v>48</v>
      </c>
      <c r="L13" s="8">
        <f>SUM(L2:L12)</f>
        <v>9155.0020000000004</v>
      </c>
      <c r="M13" s="7">
        <f>SUM(L13/K13)</f>
        <v>190.72920833333333</v>
      </c>
      <c r="N13" s="8">
        <f>SUM(N2:N12)</f>
        <v>113</v>
      </c>
      <c r="O13" s="11">
        <f>SUM(M13+N13)</f>
        <v>303.7292083333333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" name="Range1_2_8"/>
    <protectedRange algorithmName="SHA-512" hashValue="ON39YdpmFHfN9f47KpiRvqrKx0V9+erV1CNkpWzYhW/Qyc6aT8rEyCrvauWSYGZK2ia3o7vd3akF07acHAFpOA==" saltValue="yVW9XmDwTqEnmpSGai0KYg==" spinCount="100000" sqref="D4" name="Range1_1_1_6"/>
    <protectedRange algorithmName="SHA-512" hashValue="ON39YdpmFHfN9f47KpiRvqrKx0V9+erV1CNkpWzYhW/Qyc6aT8rEyCrvauWSYGZK2ia3o7vd3akF07acHAFpOA==" saltValue="yVW9XmDwTqEnmpSGai0KYg==" spinCount="100000" sqref="E4:J4 B4" name="Range1_4_2"/>
    <protectedRange algorithmName="SHA-512" hashValue="ON39YdpmFHfN9f47KpiRvqrKx0V9+erV1CNkpWzYhW/Qyc6aT8rEyCrvauWSYGZK2ia3o7vd3akF07acHAFpOA==" saltValue="yVW9XmDwTqEnmpSGai0KYg==" spinCount="100000" sqref="B5:C5 E5:J5" name="Range1_2_1_1"/>
    <protectedRange algorithmName="SHA-512" hashValue="ON39YdpmFHfN9f47KpiRvqrKx0V9+erV1CNkpWzYhW/Qyc6aT8rEyCrvauWSYGZK2ia3o7vd3akF07acHAFpOA==" saltValue="yVW9XmDwTqEnmpSGai0KYg==" spinCount="100000" sqref="D5" name="Range1_1_3_1_1"/>
    <protectedRange algorithmName="SHA-512" hashValue="ON39YdpmFHfN9f47KpiRvqrKx0V9+erV1CNkpWzYhW/Qyc6aT8rEyCrvauWSYGZK2ia3o7vd3akF07acHAFpOA==" saltValue="yVW9XmDwTqEnmpSGai0KYg==" spinCount="100000" sqref="B9:C9 E9:J9" name="Range1_2_1_1_1"/>
    <protectedRange algorithmName="SHA-512" hashValue="ON39YdpmFHfN9f47KpiRvqrKx0V9+erV1CNkpWzYhW/Qyc6aT8rEyCrvauWSYGZK2ia3o7vd3akF07acHAFpOA==" saltValue="yVW9XmDwTqEnmpSGai0KYg==" spinCount="100000" sqref="D9" name="Range1_1_3_1_1_1"/>
    <protectedRange algorithmName="SHA-512" hashValue="ON39YdpmFHfN9f47KpiRvqrKx0V9+erV1CNkpWzYhW/Qyc6aT8rEyCrvauWSYGZK2ia3o7vd3akF07acHAFpOA==" saltValue="yVW9XmDwTqEnmpSGai0KYg==" spinCount="100000" sqref="E11:J11 B11:C11" name="Range1_8"/>
    <protectedRange algorithmName="SHA-512" hashValue="ON39YdpmFHfN9f47KpiRvqrKx0V9+erV1CNkpWzYhW/Qyc6aT8rEyCrvauWSYGZK2ia3o7vd3akF07acHAFpOA==" saltValue="yVW9XmDwTqEnmpSGai0KYg==" spinCount="100000" sqref="D11" name="Range1_1_5"/>
  </protectedRanges>
  <conditionalFormatting sqref="D2:D3">
    <cfRule type="top10" dxfId="247" priority="19" rank="1"/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CBE9-CB94-4D68-B58E-920B6E2B3C2D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117</v>
      </c>
      <c r="C2" s="41">
        <v>45046</v>
      </c>
      <c r="D2" s="67" t="s">
        <v>116</v>
      </c>
      <c r="E2" s="68">
        <v>185</v>
      </c>
      <c r="F2" s="68">
        <v>193</v>
      </c>
      <c r="G2" s="68">
        <v>184</v>
      </c>
      <c r="H2" s="68">
        <v>187</v>
      </c>
      <c r="I2" s="68"/>
      <c r="J2" s="68"/>
      <c r="K2" s="69">
        <v>4</v>
      </c>
      <c r="L2" s="69">
        <v>749</v>
      </c>
      <c r="M2" s="70">
        <v>187.25</v>
      </c>
      <c r="N2" s="71">
        <v>2</v>
      </c>
      <c r="O2" s="72">
        <v>189.25</v>
      </c>
    </row>
    <row r="3" spans="1:17" x14ac:dyDescent="0.25">
      <c r="A3" s="12" t="s">
        <v>26</v>
      </c>
      <c r="B3" s="39" t="s">
        <v>117</v>
      </c>
      <c r="C3" s="41">
        <v>45102</v>
      </c>
      <c r="D3" s="67" t="s">
        <v>116</v>
      </c>
      <c r="E3" s="68">
        <v>191</v>
      </c>
      <c r="F3" s="68">
        <v>182</v>
      </c>
      <c r="G3" s="68">
        <v>184</v>
      </c>
      <c r="H3" s="68">
        <v>187</v>
      </c>
      <c r="I3" s="68"/>
      <c r="J3" s="68"/>
      <c r="K3" s="69">
        <v>4</v>
      </c>
      <c r="L3" s="69">
        <v>744</v>
      </c>
      <c r="M3" s="70">
        <v>186</v>
      </c>
      <c r="N3" s="71">
        <v>2</v>
      </c>
      <c r="O3" s="72">
        <v>188</v>
      </c>
    </row>
    <row r="4" spans="1:17" x14ac:dyDescent="0.25">
      <c r="A4" s="12" t="s">
        <v>26</v>
      </c>
      <c r="B4" s="13" t="s">
        <v>117</v>
      </c>
      <c r="C4" s="14">
        <v>45130</v>
      </c>
      <c r="D4" s="15" t="s">
        <v>116</v>
      </c>
      <c r="E4" s="16">
        <v>188</v>
      </c>
      <c r="F4" s="16">
        <v>183</v>
      </c>
      <c r="G4" s="16">
        <v>192</v>
      </c>
      <c r="H4" s="16">
        <v>193</v>
      </c>
      <c r="I4" s="16">
        <v>194</v>
      </c>
      <c r="J4" s="16">
        <v>192</v>
      </c>
      <c r="K4" s="17">
        <v>6</v>
      </c>
      <c r="L4" s="17">
        <v>1142</v>
      </c>
      <c r="M4" s="18">
        <v>190.33333333333334</v>
      </c>
      <c r="N4" s="19">
        <v>4</v>
      </c>
      <c r="O4" s="20">
        <v>194.33333333333334</v>
      </c>
    </row>
    <row r="5" spans="1:17" x14ac:dyDescent="0.25">
      <c r="A5" s="12" t="s">
        <v>26</v>
      </c>
      <c r="B5" s="13" t="s">
        <v>117</v>
      </c>
      <c r="C5" s="14">
        <v>45165</v>
      </c>
      <c r="D5" s="15" t="s">
        <v>116</v>
      </c>
      <c r="E5" s="16">
        <v>184</v>
      </c>
      <c r="F5" s="16">
        <v>185</v>
      </c>
      <c r="G5" s="16">
        <v>186</v>
      </c>
      <c r="H5" s="16">
        <v>187</v>
      </c>
      <c r="I5" s="16"/>
      <c r="J5" s="16"/>
      <c r="K5" s="17">
        <v>4</v>
      </c>
      <c r="L5" s="17">
        <v>742</v>
      </c>
      <c r="M5" s="18">
        <v>185.5</v>
      </c>
      <c r="N5" s="19">
        <v>2</v>
      </c>
      <c r="O5" s="20">
        <v>187.5</v>
      </c>
    </row>
    <row r="6" spans="1:17" x14ac:dyDescent="0.25">
      <c r="A6" s="12" t="s">
        <v>26</v>
      </c>
      <c r="B6" s="13" t="s">
        <v>117</v>
      </c>
      <c r="C6" s="14">
        <v>45193</v>
      </c>
      <c r="D6" s="15" t="s">
        <v>116</v>
      </c>
      <c r="E6" s="16">
        <v>191</v>
      </c>
      <c r="F6" s="16">
        <v>180</v>
      </c>
      <c r="G6" s="16">
        <v>186</v>
      </c>
      <c r="H6" s="16">
        <v>189</v>
      </c>
      <c r="I6" s="16"/>
      <c r="J6" s="16"/>
      <c r="K6" s="17">
        <v>4</v>
      </c>
      <c r="L6" s="17">
        <v>746</v>
      </c>
      <c r="M6" s="18">
        <v>186.5</v>
      </c>
      <c r="N6" s="19">
        <v>3</v>
      </c>
      <c r="O6" s="20">
        <v>189.5</v>
      </c>
    </row>
    <row r="8" spans="1:17" x14ac:dyDescent="0.25">
      <c r="K8" s="8">
        <f>SUM(K2:K7)</f>
        <v>22</v>
      </c>
      <c r="L8" s="8">
        <f>SUM(L2:L7)</f>
        <v>4123</v>
      </c>
      <c r="M8" s="7">
        <f>SUM(L8/K8)</f>
        <v>187.40909090909091</v>
      </c>
      <c r="N8" s="8">
        <f>SUM(N2:N7)</f>
        <v>13</v>
      </c>
      <c r="O8" s="11">
        <f>SUM(M8+N8)</f>
        <v>200.40909090909091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FD05805C-EF67-4D68-ADD4-EA302F3D0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CC2314-8282-4ED1-88B1-F76EF11E2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7F6A4-7AF3-4281-B592-BC90C1BB59E1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179</v>
      </c>
      <c r="C2" s="41">
        <v>45101</v>
      </c>
      <c r="D2" s="67" t="s">
        <v>96</v>
      </c>
      <c r="E2" s="68">
        <v>168</v>
      </c>
      <c r="F2" s="68">
        <v>160</v>
      </c>
      <c r="G2" s="68">
        <v>165</v>
      </c>
      <c r="H2" s="68">
        <v>180</v>
      </c>
      <c r="I2" s="68">
        <v>178</v>
      </c>
      <c r="J2" s="68">
        <v>168</v>
      </c>
      <c r="K2" s="69">
        <v>6</v>
      </c>
      <c r="L2" s="69">
        <v>1019</v>
      </c>
      <c r="M2" s="70">
        <v>169.83333333333334</v>
      </c>
      <c r="N2" s="71">
        <v>8</v>
      </c>
      <c r="O2" s="72">
        <v>177.83333333333334</v>
      </c>
    </row>
    <row r="3" spans="1:17" x14ac:dyDescent="0.25">
      <c r="A3" s="12" t="s">
        <v>26</v>
      </c>
      <c r="B3" s="13" t="s">
        <v>179</v>
      </c>
      <c r="C3" s="14">
        <v>45164</v>
      </c>
      <c r="D3" s="15" t="s">
        <v>96</v>
      </c>
      <c r="E3" s="16">
        <v>178</v>
      </c>
      <c r="F3" s="16">
        <v>180</v>
      </c>
      <c r="G3" s="16">
        <v>150</v>
      </c>
      <c r="H3" s="16">
        <v>172</v>
      </c>
      <c r="I3" s="16"/>
      <c r="J3" s="16"/>
      <c r="K3" s="17">
        <v>4</v>
      </c>
      <c r="L3" s="17">
        <v>680</v>
      </c>
      <c r="M3" s="18">
        <v>170</v>
      </c>
      <c r="N3" s="19">
        <v>4</v>
      </c>
      <c r="O3" s="20">
        <v>174</v>
      </c>
    </row>
    <row r="5" spans="1:17" x14ac:dyDescent="0.25">
      <c r="K5" s="8">
        <f>SUM(K2:K4)</f>
        <v>10</v>
      </c>
      <c r="L5" s="8">
        <f>SUM(L2:L4)</f>
        <v>1699</v>
      </c>
      <c r="M5" s="7">
        <f>SUM(L5/K5)</f>
        <v>169.9</v>
      </c>
      <c r="N5" s="8">
        <f>SUM(N2:N4)</f>
        <v>12</v>
      </c>
      <c r="O5" s="11">
        <f>SUM(M5+N5)</f>
        <v>181.9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303FF7B4-77D2-4F66-A734-CF4AA121F47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5F12A4-6CC2-4BE7-B458-F14968AAFA4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6266D-4AA3-4BA2-9358-3802CFA405CE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200</v>
      </c>
      <c r="C2" s="14">
        <v>45130</v>
      </c>
      <c r="D2" s="15" t="s">
        <v>33</v>
      </c>
      <c r="E2" s="16">
        <v>159</v>
      </c>
      <c r="F2" s="16">
        <v>171</v>
      </c>
      <c r="G2" s="16">
        <v>180</v>
      </c>
      <c r="H2" s="16">
        <v>164</v>
      </c>
      <c r="I2" s="16"/>
      <c r="J2" s="16"/>
      <c r="K2" s="17">
        <v>4</v>
      </c>
      <c r="L2" s="17">
        <v>674</v>
      </c>
      <c r="M2" s="18">
        <v>168.5</v>
      </c>
      <c r="N2" s="19">
        <v>3</v>
      </c>
      <c r="O2" s="20">
        <v>171.5</v>
      </c>
    </row>
    <row r="4" spans="1:17" x14ac:dyDescent="0.25">
      <c r="K4" s="8">
        <f>SUM(K2:K3)</f>
        <v>4</v>
      </c>
      <c r="L4" s="8">
        <f>SUM(L2:L3)</f>
        <v>674</v>
      </c>
      <c r="M4" s="7">
        <f>SUM(L4/K4)</f>
        <v>168.5</v>
      </c>
      <c r="N4" s="8">
        <f>SUM(N2:N3)</f>
        <v>3</v>
      </c>
      <c r="O4" s="11">
        <f>SUM(M4+N4)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246" priority="4" rank="1"/>
  </conditionalFormatting>
  <conditionalFormatting sqref="J2">
    <cfRule type="top10" dxfId="245" priority="5" rank="1"/>
  </conditionalFormatting>
  <hyperlinks>
    <hyperlink ref="Q1" location="'National Rankings'!A1" display="Back to Ranking" xr:uid="{4E8C56E2-0CC9-426F-B3E0-0B8517A4DC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A8CBF3-8950-4C8D-8225-6EE3822744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43E0F-4D27-429F-8DC9-44B5A44385DF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176</v>
      </c>
      <c r="C2" s="14">
        <v>45097</v>
      </c>
      <c r="D2" s="15" t="s">
        <v>161</v>
      </c>
      <c r="E2" s="16">
        <v>196</v>
      </c>
      <c r="F2" s="16">
        <v>189</v>
      </c>
      <c r="G2" s="16">
        <v>189</v>
      </c>
      <c r="H2" s="16"/>
      <c r="I2" s="16"/>
      <c r="J2" s="16"/>
      <c r="K2" s="17">
        <v>3</v>
      </c>
      <c r="L2" s="17">
        <v>574</v>
      </c>
      <c r="M2" s="18">
        <v>191.33333333333334</v>
      </c>
      <c r="N2" s="19">
        <v>6</v>
      </c>
      <c r="O2" s="20">
        <v>197.33333333333334</v>
      </c>
    </row>
    <row r="3" spans="1:17" x14ac:dyDescent="0.25">
      <c r="A3" s="12" t="s">
        <v>26</v>
      </c>
      <c r="B3" s="13" t="s">
        <v>176</v>
      </c>
      <c r="C3" s="14">
        <v>45118</v>
      </c>
      <c r="D3" s="15" t="s">
        <v>161</v>
      </c>
      <c r="E3" s="16">
        <v>195</v>
      </c>
      <c r="F3" s="16">
        <v>196</v>
      </c>
      <c r="G3" s="16">
        <v>195</v>
      </c>
      <c r="H3" s="16"/>
      <c r="I3" s="16"/>
      <c r="J3" s="16"/>
      <c r="K3" s="17">
        <v>3</v>
      </c>
      <c r="L3" s="17">
        <v>586</v>
      </c>
      <c r="M3" s="18">
        <v>195.33333333333334</v>
      </c>
      <c r="N3" s="19">
        <v>11</v>
      </c>
      <c r="O3" s="20">
        <v>206.33333333333334</v>
      </c>
    </row>
    <row r="4" spans="1:17" x14ac:dyDescent="0.25">
      <c r="A4" s="12" t="s">
        <v>26</v>
      </c>
      <c r="B4" s="13" t="s">
        <v>176</v>
      </c>
      <c r="C4" s="14">
        <v>45132</v>
      </c>
      <c r="D4" s="15" t="s">
        <v>161</v>
      </c>
      <c r="E4" s="16">
        <v>192</v>
      </c>
      <c r="F4" s="16">
        <v>195</v>
      </c>
      <c r="G4" s="16">
        <v>193</v>
      </c>
      <c r="H4" s="16"/>
      <c r="I4" s="16"/>
      <c r="J4" s="16"/>
      <c r="K4" s="17">
        <v>3</v>
      </c>
      <c r="L4" s="17">
        <v>580</v>
      </c>
      <c r="M4" s="18">
        <v>193.33333333333334</v>
      </c>
      <c r="N4" s="19">
        <v>4</v>
      </c>
      <c r="O4" s="20">
        <v>197.33333333333334</v>
      </c>
    </row>
    <row r="6" spans="1:17" x14ac:dyDescent="0.25">
      <c r="K6" s="8">
        <f>SUM(K2:K5)</f>
        <v>9</v>
      </c>
      <c r="L6" s="8">
        <f>SUM(L2:L5)</f>
        <v>1740</v>
      </c>
      <c r="M6" s="7">
        <f>SUM(L6/K6)</f>
        <v>193.33333333333334</v>
      </c>
      <c r="N6" s="8">
        <f>SUM(N2:N5)</f>
        <v>21</v>
      </c>
      <c r="O6" s="11">
        <f>SUM(M6+N6)</f>
        <v>214.33333333333334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724D42E-0502-4EC6-B76D-C38E42F414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0653EA-8314-4A44-94CD-9BCC54D889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4BCA-B7F5-4598-AB4A-815254508E2D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54</v>
      </c>
      <c r="C2" s="14">
        <v>44940</v>
      </c>
      <c r="D2" s="15" t="s">
        <v>34</v>
      </c>
      <c r="E2" s="16">
        <v>180</v>
      </c>
      <c r="F2" s="16">
        <v>185</v>
      </c>
      <c r="G2" s="16">
        <v>187</v>
      </c>
      <c r="H2" s="16">
        <v>190</v>
      </c>
      <c r="I2" s="16"/>
      <c r="J2" s="16"/>
      <c r="K2" s="17">
        <v>4</v>
      </c>
      <c r="L2" s="17">
        <v>742</v>
      </c>
      <c r="M2" s="18">
        <v>185.5</v>
      </c>
      <c r="N2" s="19">
        <v>8</v>
      </c>
      <c r="O2" s="20">
        <v>193.5</v>
      </c>
    </row>
    <row r="3" spans="1:17" x14ac:dyDescent="0.25">
      <c r="A3" s="12" t="s">
        <v>26</v>
      </c>
      <c r="B3" s="13" t="s">
        <v>54</v>
      </c>
      <c r="C3" s="14">
        <v>44996</v>
      </c>
      <c r="D3" s="15" t="s">
        <v>47</v>
      </c>
      <c r="E3" s="16">
        <v>177</v>
      </c>
      <c r="F3" s="16">
        <v>162</v>
      </c>
      <c r="G3" s="16">
        <v>170</v>
      </c>
      <c r="H3" s="16">
        <v>174</v>
      </c>
      <c r="I3" s="16"/>
      <c r="J3" s="16"/>
      <c r="K3" s="17">
        <f>COUNT(E3:J3)</f>
        <v>4</v>
      </c>
      <c r="L3" s="17">
        <f>SUM(E3:J3)</f>
        <v>683</v>
      </c>
      <c r="M3" s="18">
        <f>IFERROR(L3/K3,0)</f>
        <v>170.75</v>
      </c>
      <c r="N3" s="19">
        <v>2</v>
      </c>
      <c r="O3" s="20">
        <f>SUM(M3+N3)</f>
        <v>172.75</v>
      </c>
    </row>
    <row r="4" spans="1:17" x14ac:dyDescent="0.25">
      <c r="A4" s="40" t="s">
        <v>26</v>
      </c>
      <c r="B4" s="39" t="s">
        <v>54</v>
      </c>
      <c r="C4" s="41">
        <v>45087</v>
      </c>
      <c r="D4" s="67" t="s">
        <v>34</v>
      </c>
      <c r="E4" s="68">
        <v>188</v>
      </c>
      <c r="F4" s="68">
        <v>190</v>
      </c>
      <c r="G4" s="68">
        <v>185</v>
      </c>
      <c r="H4" s="68">
        <v>193</v>
      </c>
      <c r="I4" s="68"/>
      <c r="J4" s="68"/>
      <c r="K4" s="69">
        <v>4</v>
      </c>
      <c r="L4" s="69">
        <v>756</v>
      </c>
      <c r="M4" s="70">
        <v>189</v>
      </c>
      <c r="N4" s="71">
        <v>13</v>
      </c>
      <c r="O4" s="72">
        <v>202</v>
      </c>
    </row>
    <row r="5" spans="1:17" x14ac:dyDescent="0.25">
      <c r="A5" s="12" t="s">
        <v>26</v>
      </c>
      <c r="B5" s="13" t="s">
        <v>54</v>
      </c>
      <c r="C5" s="14">
        <v>45115</v>
      </c>
      <c r="D5" s="15" t="s">
        <v>34</v>
      </c>
      <c r="E5" s="16">
        <v>188</v>
      </c>
      <c r="F5" s="16">
        <v>185</v>
      </c>
      <c r="G5" s="16">
        <v>189</v>
      </c>
      <c r="H5" s="16">
        <v>188</v>
      </c>
      <c r="I5" s="16"/>
      <c r="J5" s="16"/>
      <c r="K5" s="17">
        <v>4</v>
      </c>
      <c r="L5" s="17">
        <v>750</v>
      </c>
      <c r="M5" s="18">
        <v>187.5</v>
      </c>
      <c r="N5" s="19">
        <v>9</v>
      </c>
      <c r="O5" s="20">
        <v>196.5</v>
      </c>
    </row>
    <row r="6" spans="1:17" x14ac:dyDescent="0.25">
      <c r="A6" s="12" t="s">
        <v>26</v>
      </c>
      <c r="B6" s="13" t="s">
        <v>54</v>
      </c>
      <c r="C6" s="14">
        <v>45150</v>
      </c>
      <c r="D6" s="15" t="s">
        <v>34</v>
      </c>
      <c r="E6" s="16">
        <v>180</v>
      </c>
      <c r="F6" s="16">
        <v>176</v>
      </c>
      <c r="G6" s="16">
        <v>185</v>
      </c>
      <c r="H6" s="16">
        <v>187</v>
      </c>
      <c r="I6" s="16"/>
      <c r="J6" s="16"/>
      <c r="K6" s="17">
        <v>4</v>
      </c>
      <c r="L6" s="17">
        <v>728</v>
      </c>
      <c r="M6" s="18">
        <v>182</v>
      </c>
      <c r="N6" s="19">
        <v>11</v>
      </c>
      <c r="O6" s="20">
        <v>193</v>
      </c>
    </row>
    <row r="7" spans="1:17" x14ac:dyDescent="0.25">
      <c r="A7" s="12" t="s">
        <v>26</v>
      </c>
      <c r="B7" s="13" t="s">
        <v>54</v>
      </c>
      <c r="C7" s="14">
        <v>45178</v>
      </c>
      <c r="D7" s="15" t="s">
        <v>34</v>
      </c>
      <c r="E7" s="16">
        <v>184</v>
      </c>
      <c r="F7" s="16">
        <v>181</v>
      </c>
      <c r="G7" s="16">
        <v>189</v>
      </c>
      <c r="H7" s="16">
        <v>186</v>
      </c>
      <c r="I7" s="16"/>
      <c r="J7" s="16"/>
      <c r="K7" s="17">
        <v>4</v>
      </c>
      <c r="L7" s="17">
        <v>740</v>
      </c>
      <c r="M7" s="18">
        <v>185</v>
      </c>
      <c r="N7" s="19">
        <v>13</v>
      </c>
      <c r="O7" s="20">
        <v>198</v>
      </c>
    </row>
    <row r="9" spans="1:17" x14ac:dyDescent="0.25">
      <c r="K9" s="8">
        <f>SUM(K2:K8)</f>
        <v>24</v>
      </c>
      <c r="L9" s="8">
        <f>SUM(L2:L8)</f>
        <v>4399</v>
      </c>
      <c r="M9" s="7">
        <f>SUM(L9/K9)</f>
        <v>183.29166666666666</v>
      </c>
      <c r="N9" s="8">
        <f>SUM(N2:N8)</f>
        <v>56</v>
      </c>
      <c r="O9" s="11">
        <f>SUM(M9+N9)</f>
        <v>239.29166666666666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5:J5 B5" name="Range1"/>
  </protectedRanges>
  <conditionalFormatting sqref="D2">
    <cfRule type="top10" dxfId="244" priority="18" rank="1"/>
  </conditionalFormatting>
  <conditionalFormatting sqref="D3">
    <cfRule type="top10" dxfId="243" priority="12" rank="1"/>
  </conditionalFormatting>
  <conditionalFormatting sqref="I2">
    <cfRule type="top10" dxfId="242" priority="13" rank="1"/>
  </conditionalFormatting>
  <conditionalFormatting sqref="I3">
    <cfRule type="top10" dxfId="241" priority="7" rank="1"/>
  </conditionalFormatting>
  <conditionalFormatting sqref="I5:I7">
    <cfRule type="top10" dxfId="240" priority="2" rank="1"/>
  </conditionalFormatting>
  <conditionalFormatting sqref="J5:J7">
    <cfRule type="top10" dxfId="239" priority="1" rank="1"/>
  </conditionalFormatting>
  <hyperlinks>
    <hyperlink ref="Q1" location="'National Rankings'!A1" display="Back to Ranking" xr:uid="{B0DDCA48-03DC-45A0-984A-B8ED30CAB3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03102E-3AA1-4688-B571-2ED01A749F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48855-9F76-48E7-8F8C-5637E55AF2DD}">
  <dimension ref="A1:Q17"/>
  <sheetViews>
    <sheetView workbookViewId="0">
      <selection activeCell="K18" sqref="K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206</v>
      </c>
      <c r="C2" s="14">
        <v>45140</v>
      </c>
      <c r="D2" s="15" t="s">
        <v>38</v>
      </c>
      <c r="E2" s="16">
        <v>197</v>
      </c>
      <c r="F2" s="16">
        <v>195</v>
      </c>
      <c r="G2" s="16">
        <v>196</v>
      </c>
      <c r="H2" s="16">
        <v>198</v>
      </c>
      <c r="I2" s="16"/>
      <c r="J2" s="16"/>
      <c r="K2" s="17">
        <v>4</v>
      </c>
      <c r="L2" s="17">
        <v>786</v>
      </c>
      <c r="M2" s="18">
        <v>196.5</v>
      </c>
      <c r="N2" s="19">
        <v>8</v>
      </c>
      <c r="O2" s="20">
        <v>204.5</v>
      </c>
    </row>
    <row r="3" spans="1:17" x14ac:dyDescent="0.25">
      <c r="A3" s="12" t="s">
        <v>26</v>
      </c>
      <c r="B3" s="13" t="s">
        <v>206</v>
      </c>
      <c r="C3" s="14">
        <v>45157</v>
      </c>
      <c r="D3" s="15" t="s">
        <v>38</v>
      </c>
      <c r="E3" s="16">
        <v>196</v>
      </c>
      <c r="F3" s="16">
        <v>196</v>
      </c>
      <c r="G3" s="16">
        <v>198</v>
      </c>
      <c r="H3" s="89">
        <v>200</v>
      </c>
      <c r="I3" s="16"/>
      <c r="J3" s="16"/>
      <c r="K3" s="17">
        <v>4</v>
      </c>
      <c r="L3" s="17">
        <v>790</v>
      </c>
      <c r="M3" s="18">
        <v>197.5</v>
      </c>
      <c r="N3" s="19">
        <v>13</v>
      </c>
      <c r="O3" s="20">
        <v>210.5</v>
      </c>
    </row>
    <row r="4" spans="1:17" x14ac:dyDescent="0.25">
      <c r="A4" s="12" t="s">
        <v>26</v>
      </c>
      <c r="B4" s="13" t="s">
        <v>206</v>
      </c>
      <c r="C4" s="14">
        <v>45161</v>
      </c>
      <c r="D4" s="15" t="s">
        <v>42</v>
      </c>
      <c r="E4" s="16">
        <v>196</v>
      </c>
      <c r="F4" s="16">
        <v>199</v>
      </c>
      <c r="G4" s="16">
        <v>194</v>
      </c>
      <c r="H4" s="16">
        <v>197</v>
      </c>
      <c r="I4" s="16"/>
      <c r="J4" s="16"/>
      <c r="K4" s="17">
        <v>4</v>
      </c>
      <c r="L4" s="17">
        <v>786</v>
      </c>
      <c r="M4" s="18">
        <v>196.5</v>
      </c>
      <c r="N4" s="19">
        <v>5</v>
      </c>
      <c r="O4" s="20">
        <v>201.5</v>
      </c>
    </row>
    <row r="5" spans="1:17" x14ac:dyDescent="0.25">
      <c r="A5" s="12" t="s">
        <v>26</v>
      </c>
      <c r="B5" s="13" t="s">
        <v>206</v>
      </c>
      <c r="C5" s="14">
        <v>45171</v>
      </c>
      <c r="D5" s="15" t="s">
        <v>232</v>
      </c>
      <c r="E5" s="22">
        <v>195</v>
      </c>
      <c r="F5" s="22">
        <v>198</v>
      </c>
      <c r="G5" s="22">
        <v>193</v>
      </c>
      <c r="H5" s="22">
        <v>197</v>
      </c>
      <c r="I5" s="22">
        <v>197</v>
      </c>
      <c r="J5" s="22">
        <v>196</v>
      </c>
      <c r="K5" s="17">
        <v>6</v>
      </c>
      <c r="L5" s="17">
        <v>1176</v>
      </c>
      <c r="M5" s="18">
        <v>196</v>
      </c>
      <c r="N5" s="19">
        <v>8</v>
      </c>
      <c r="O5" s="20">
        <v>204</v>
      </c>
    </row>
    <row r="6" spans="1:17" x14ac:dyDescent="0.25">
      <c r="A6" s="12" t="s">
        <v>26</v>
      </c>
      <c r="B6" s="13" t="s">
        <v>206</v>
      </c>
      <c r="C6" s="14">
        <v>8654</v>
      </c>
      <c r="D6" s="15" t="s">
        <v>42</v>
      </c>
      <c r="E6" s="16">
        <v>194</v>
      </c>
      <c r="F6" s="16">
        <v>195</v>
      </c>
      <c r="G6" s="16">
        <v>194</v>
      </c>
      <c r="H6" s="16">
        <v>198</v>
      </c>
      <c r="I6" s="16">
        <v>195</v>
      </c>
      <c r="J6" s="16">
        <v>192</v>
      </c>
      <c r="K6" s="17">
        <v>6</v>
      </c>
      <c r="L6" s="17">
        <v>1168</v>
      </c>
      <c r="M6" s="18">
        <v>194.66666666666666</v>
      </c>
      <c r="N6" s="19">
        <v>26</v>
      </c>
      <c r="O6" s="20">
        <v>220.66666666666666</v>
      </c>
    </row>
    <row r="7" spans="1:17" x14ac:dyDescent="0.25">
      <c r="A7" s="12" t="s">
        <v>26</v>
      </c>
      <c r="B7" s="13" t="s">
        <v>206</v>
      </c>
      <c r="C7" s="14">
        <v>45185</v>
      </c>
      <c r="D7" s="15" t="s">
        <v>38</v>
      </c>
      <c r="E7" s="16">
        <v>195</v>
      </c>
      <c r="F7" s="16">
        <v>197</v>
      </c>
      <c r="G7" s="16">
        <v>196</v>
      </c>
      <c r="H7" s="16">
        <v>198</v>
      </c>
      <c r="I7" s="16">
        <v>199</v>
      </c>
      <c r="J7" s="16">
        <v>197.001</v>
      </c>
      <c r="K7" s="17">
        <v>6</v>
      </c>
      <c r="L7" s="17">
        <v>1182.001</v>
      </c>
      <c r="M7" s="18">
        <v>197.00016666666667</v>
      </c>
      <c r="N7" s="19">
        <v>16</v>
      </c>
      <c r="O7" s="20">
        <v>213.00016666666667</v>
      </c>
    </row>
    <row r="8" spans="1:17" x14ac:dyDescent="0.25">
      <c r="A8" s="12" t="s">
        <v>26</v>
      </c>
      <c r="B8" s="13" t="s">
        <v>206</v>
      </c>
      <c r="C8" s="14">
        <v>45189</v>
      </c>
      <c r="D8" s="15" t="s">
        <v>38</v>
      </c>
      <c r="E8" s="16">
        <v>198</v>
      </c>
      <c r="F8" s="16">
        <v>197</v>
      </c>
      <c r="G8" s="16">
        <v>198</v>
      </c>
      <c r="H8" s="89">
        <v>200</v>
      </c>
      <c r="I8" s="16"/>
      <c r="J8" s="16"/>
      <c r="K8" s="17">
        <v>4</v>
      </c>
      <c r="L8" s="17">
        <v>793</v>
      </c>
      <c r="M8" s="18">
        <v>198.25</v>
      </c>
      <c r="N8" s="19">
        <v>13</v>
      </c>
      <c r="O8" s="20">
        <v>211.25</v>
      </c>
    </row>
    <row r="9" spans="1:17" x14ac:dyDescent="0.25">
      <c r="A9" s="12" t="s">
        <v>26</v>
      </c>
      <c r="B9" s="13" t="s">
        <v>206</v>
      </c>
      <c r="C9" s="14">
        <v>45193</v>
      </c>
      <c r="D9" s="15" t="s">
        <v>120</v>
      </c>
      <c r="E9" s="16">
        <v>194</v>
      </c>
      <c r="F9" s="16">
        <v>196</v>
      </c>
      <c r="G9" s="16">
        <v>198</v>
      </c>
      <c r="H9" s="16">
        <v>198</v>
      </c>
      <c r="I9" s="16">
        <v>197</v>
      </c>
      <c r="J9" s="16">
        <v>197</v>
      </c>
      <c r="K9" s="17">
        <v>6</v>
      </c>
      <c r="L9" s="17">
        <v>1180</v>
      </c>
      <c r="M9" s="18">
        <v>196.66666666666666</v>
      </c>
      <c r="N9" s="19">
        <v>10</v>
      </c>
      <c r="O9" s="20">
        <v>206.66666666666666</v>
      </c>
    </row>
    <row r="10" spans="1:17" x14ac:dyDescent="0.25">
      <c r="A10" s="12" t="s">
        <v>26</v>
      </c>
      <c r="B10" s="13" t="s">
        <v>206</v>
      </c>
      <c r="C10" s="14">
        <v>45196</v>
      </c>
      <c r="D10" s="15" t="s">
        <v>42</v>
      </c>
      <c r="E10" s="16">
        <v>190</v>
      </c>
      <c r="F10" s="16">
        <v>193</v>
      </c>
      <c r="G10" s="16">
        <v>198</v>
      </c>
      <c r="H10" s="16">
        <v>194</v>
      </c>
      <c r="I10" s="16"/>
      <c r="J10" s="16"/>
      <c r="K10" s="17">
        <v>4</v>
      </c>
      <c r="L10" s="17">
        <v>775</v>
      </c>
      <c r="M10" s="18">
        <v>193.75</v>
      </c>
      <c r="N10" s="19">
        <v>13</v>
      </c>
      <c r="O10" s="20">
        <v>206.75</v>
      </c>
    </row>
    <row r="11" spans="1:17" x14ac:dyDescent="0.25">
      <c r="A11" s="12" t="s">
        <v>26</v>
      </c>
      <c r="B11" s="13" t="s">
        <v>206</v>
      </c>
      <c r="C11" s="14">
        <v>45210</v>
      </c>
      <c r="D11" s="15" t="s">
        <v>38</v>
      </c>
      <c r="E11" s="16">
        <v>191</v>
      </c>
      <c r="F11" s="16">
        <v>195</v>
      </c>
      <c r="G11" s="16">
        <v>195</v>
      </c>
      <c r="H11" s="16">
        <v>195</v>
      </c>
      <c r="I11" s="16"/>
      <c r="J11" s="16"/>
      <c r="K11" s="17">
        <v>4</v>
      </c>
      <c r="L11" s="17">
        <v>776</v>
      </c>
      <c r="M11" s="18">
        <v>194</v>
      </c>
      <c r="N11" s="19">
        <v>13</v>
      </c>
      <c r="O11" s="20">
        <v>207</v>
      </c>
    </row>
    <row r="12" spans="1:17" x14ac:dyDescent="0.25">
      <c r="A12" s="12" t="s">
        <v>26</v>
      </c>
      <c r="B12" s="13" t="s">
        <v>206</v>
      </c>
      <c r="C12" s="14">
        <v>45224</v>
      </c>
      <c r="D12" s="15" t="s">
        <v>42</v>
      </c>
      <c r="E12" s="16">
        <v>195</v>
      </c>
      <c r="F12" s="16">
        <v>195</v>
      </c>
      <c r="G12" s="16">
        <v>195</v>
      </c>
      <c r="H12" s="16">
        <v>197</v>
      </c>
      <c r="I12" s="16"/>
      <c r="J12" s="16"/>
      <c r="K12" s="17">
        <v>4</v>
      </c>
      <c r="L12" s="17">
        <v>782</v>
      </c>
      <c r="M12" s="18">
        <v>195.5</v>
      </c>
      <c r="N12" s="19">
        <v>5</v>
      </c>
      <c r="O12" s="20">
        <v>200.5</v>
      </c>
    </row>
    <row r="13" spans="1:17" x14ac:dyDescent="0.25">
      <c r="A13" s="12" t="s">
        <v>26</v>
      </c>
      <c r="B13" s="13" t="s">
        <v>206</v>
      </c>
      <c r="C13" s="14">
        <v>45235</v>
      </c>
      <c r="D13" s="15" t="s">
        <v>42</v>
      </c>
      <c r="E13" s="16">
        <v>194</v>
      </c>
      <c r="F13" s="16">
        <v>192</v>
      </c>
      <c r="G13" s="16">
        <v>194</v>
      </c>
      <c r="H13" s="16">
        <v>194</v>
      </c>
      <c r="I13" s="16"/>
      <c r="J13" s="16"/>
      <c r="K13" s="17">
        <v>4</v>
      </c>
      <c r="L13" s="17">
        <v>774</v>
      </c>
      <c r="M13" s="18">
        <v>193.5</v>
      </c>
      <c r="N13" s="19">
        <v>5</v>
      </c>
      <c r="O13" s="20">
        <v>198.5</v>
      </c>
    </row>
    <row r="14" spans="1:17" x14ac:dyDescent="0.25">
      <c r="A14" s="12" t="s">
        <v>26</v>
      </c>
      <c r="B14" s="13" t="s">
        <v>206</v>
      </c>
      <c r="C14" s="14">
        <v>45245</v>
      </c>
      <c r="D14" s="15" t="s">
        <v>38</v>
      </c>
      <c r="E14" s="16">
        <v>192</v>
      </c>
      <c r="F14" s="16">
        <v>189</v>
      </c>
      <c r="G14" s="16">
        <v>190</v>
      </c>
      <c r="H14" s="16">
        <v>195</v>
      </c>
      <c r="I14" s="16"/>
      <c r="J14" s="16"/>
      <c r="K14" s="17">
        <v>4</v>
      </c>
      <c r="L14" s="17">
        <v>766</v>
      </c>
      <c r="M14" s="18">
        <v>191.5</v>
      </c>
      <c r="N14" s="19">
        <v>9</v>
      </c>
      <c r="O14" s="20">
        <v>200.5</v>
      </c>
    </row>
    <row r="15" spans="1:17" x14ac:dyDescent="0.25">
      <c r="A15" s="12" t="s">
        <v>26</v>
      </c>
      <c r="B15" s="13" t="s">
        <v>206</v>
      </c>
      <c r="C15" s="14">
        <v>45248</v>
      </c>
      <c r="D15" s="15" t="s">
        <v>38</v>
      </c>
      <c r="E15" s="16">
        <v>196</v>
      </c>
      <c r="F15" s="16">
        <v>194</v>
      </c>
      <c r="G15" s="16">
        <v>194</v>
      </c>
      <c r="H15" s="16">
        <v>188</v>
      </c>
      <c r="I15" s="16"/>
      <c r="J15" s="16"/>
      <c r="K15" s="17">
        <v>4</v>
      </c>
      <c r="L15" s="17">
        <v>772</v>
      </c>
      <c r="M15" s="18">
        <v>193</v>
      </c>
      <c r="N15" s="19">
        <v>3</v>
      </c>
      <c r="O15" s="20">
        <v>196</v>
      </c>
    </row>
    <row r="17" spans="11:15" x14ac:dyDescent="0.25">
      <c r="K17" s="8">
        <f>SUM(K2:K16)</f>
        <v>64</v>
      </c>
      <c r="L17" s="8">
        <f>SUM(L2:L16)</f>
        <v>12506.001</v>
      </c>
      <c r="M17" s="7">
        <f>SUM(L17/K17)</f>
        <v>195.406265625</v>
      </c>
      <c r="N17" s="8">
        <f>SUM(N2:N16)</f>
        <v>147</v>
      </c>
      <c r="O17" s="11">
        <f>SUM(M17+N17)</f>
        <v>342.406265625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D5" name="Range1_1_33"/>
    <protectedRange algorithmName="SHA-512" hashValue="ON39YdpmFHfN9f47KpiRvqrKx0V9+erV1CNkpWzYhW/Qyc6aT8rEyCrvauWSYGZK2ia3o7vd3akF07acHAFpOA==" saltValue="yVW9XmDwTqEnmpSGai0KYg==" spinCount="100000" sqref="E5:J5 B5:C5" name="Range1_70"/>
    <protectedRange algorithmName="SHA-512" hashValue="ON39YdpmFHfN9f47KpiRvqrKx0V9+erV1CNkpWzYhW/Qyc6aT8rEyCrvauWSYGZK2ia3o7vd3akF07acHAFpOA==" saltValue="yVW9XmDwTqEnmpSGai0KYg==" spinCount="100000" sqref="E11:J11 C11" name="Range1_8"/>
    <protectedRange algorithmName="SHA-512" hashValue="ON39YdpmFHfN9f47KpiRvqrKx0V9+erV1CNkpWzYhW/Qyc6aT8rEyCrvauWSYGZK2ia3o7vd3akF07acHAFpOA==" saltValue="yVW9XmDwTqEnmpSGai0KYg==" spinCount="100000" sqref="D11" name="Range1_1_5"/>
    <protectedRange algorithmName="SHA-512" hashValue="ON39YdpmFHfN9f47KpiRvqrKx0V9+erV1CNkpWzYhW/Qyc6aT8rEyCrvauWSYGZK2ia3o7vd3akF07acHAFpOA==" saltValue="yVW9XmDwTqEnmpSGai0KYg==" spinCount="100000" sqref="E15:J15 C15" name="Range1_91"/>
    <protectedRange algorithmName="SHA-512" hashValue="ON39YdpmFHfN9f47KpiRvqrKx0V9+erV1CNkpWzYhW/Qyc6aT8rEyCrvauWSYGZK2ia3o7vd3akF07acHAFpOA==" saltValue="yVW9XmDwTqEnmpSGai0KYg==" spinCount="100000" sqref="D15" name="Range1_1_45"/>
  </protectedRanges>
  <conditionalFormatting sqref="I2:I4">
    <cfRule type="top10" dxfId="238" priority="4" rank="1"/>
  </conditionalFormatting>
  <conditionalFormatting sqref="J2:J4">
    <cfRule type="top10" dxfId="237" priority="5" rank="1"/>
  </conditionalFormatting>
  <hyperlinks>
    <hyperlink ref="Q1" location="'National Rankings'!A1" display="Back to Ranking" xr:uid="{4AFB1294-5BDF-4CA8-8B6B-FA10ABA861A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EF4ACD-44F9-4221-B6AE-B8C63F8993E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853A-FE9D-4046-83E0-55FF4B0A7EA2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55</v>
      </c>
      <c r="C2" s="41">
        <v>45024</v>
      </c>
      <c r="D2" s="15" t="s">
        <v>44</v>
      </c>
      <c r="E2" s="16">
        <v>186</v>
      </c>
      <c r="F2" s="16">
        <v>186</v>
      </c>
      <c r="G2" s="16">
        <v>189</v>
      </c>
      <c r="H2" s="16"/>
      <c r="I2" s="16"/>
      <c r="J2" s="16"/>
      <c r="K2" s="17">
        <v>3</v>
      </c>
      <c r="L2" s="17">
        <v>561.00400000000002</v>
      </c>
      <c r="M2" s="18">
        <v>187.00133333333335</v>
      </c>
      <c r="N2" s="19">
        <v>9</v>
      </c>
      <c r="O2" s="20">
        <v>196.00133333333335</v>
      </c>
    </row>
    <row r="4" spans="1:17" x14ac:dyDescent="0.25">
      <c r="K4" s="8">
        <f>SUM(K2:K3)</f>
        <v>3</v>
      </c>
      <c r="L4" s="8">
        <f>SUM(L2:L3)</f>
        <v>561.00400000000002</v>
      </c>
      <c r="M4" s="7">
        <f>SUM(L4/K4)</f>
        <v>187.00133333333335</v>
      </c>
      <c r="N4" s="8">
        <f>SUM(N2:N3)</f>
        <v>9</v>
      </c>
      <c r="O4" s="11">
        <f>SUM(M4+N4)</f>
        <v>196.00133333333335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236" priority="6" rank="1"/>
  </conditionalFormatting>
  <conditionalFormatting sqref="H2">
    <cfRule type="top10" dxfId="235" priority="2" rank="1"/>
  </conditionalFormatting>
  <conditionalFormatting sqref="I2">
    <cfRule type="top10" dxfId="234" priority="1" rank="1"/>
  </conditionalFormatting>
  <hyperlinks>
    <hyperlink ref="Q1" location="'National Rankings'!A1" display="Back to Ranking" xr:uid="{AD0B1B1E-F372-425A-ABC8-31F2F5CB40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E57E73-0D22-41F8-9300-04ED59D0FB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5E59-9648-4CBD-A727-6E52E0B9F0F1}">
  <sheetPr codeName="Sheet12"/>
  <dimension ref="A1:Q29"/>
  <sheetViews>
    <sheetView workbookViewId="0">
      <selection activeCell="K30" sqref="K3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30</v>
      </c>
      <c r="C2" s="14">
        <v>44982</v>
      </c>
      <c r="D2" s="15" t="s">
        <v>29</v>
      </c>
      <c r="E2" s="16">
        <v>194</v>
      </c>
      <c r="F2" s="16">
        <v>192</v>
      </c>
      <c r="G2" s="16">
        <v>195</v>
      </c>
      <c r="H2" s="16">
        <v>193</v>
      </c>
      <c r="I2" s="16"/>
      <c r="J2" s="16"/>
      <c r="K2" s="17">
        <v>4</v>
      </c>
      <c r="L2" s="17">
        <v>774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26</v>
      </c>
      <c r="B3" s="13" t="s">
        <v>30</v>
      </c>
      <c r="C3" s="14">
        <v>44996</v>
      </c>
      <c r="D3" s="15" t="s">
        <v>29</v>
      </c>
      <c r="E3" s="16">
        <v>186</v>
      </c>
      <c r="F3" s="16">
        <v>189</v>
      </c>
      <c r="G3" s="16">
        <v>190</v>
      </c>
      <c r="H3" s="16">
        <v>174</v>
      </c>
      <c r="I3" s="16"/>
      <c r="J3" s="16"/>
      <c r="K3" s="17">
        <v>4</v>
      </c>
      <c r="L3" s="17">
        <v>739</v>
      </c>
      <c r="M3" s="18">
        <v>184.75</v>
      </c>
      <c r="N3" s="19">
        <v>11</v>
      </c>
      <c r="O3" s="20">
        <v>195.75</v>
      </c>
    </row>
    <row r="4" spans="1:17" x14ac:dyDescent="0.25">
      <c r="A4" s="12" t="s">
        <v>26</v>
      </c>
      <c r="B4" s="13" t="s">
        <v>30</v>
      </c>
      <c r="C4" s="14">
        <v>45010</v>
      </c>
      <c r="D4" s="15" t="s">
        <v>29</v>
      </c>
      <c r="E4" s="16">
        <v>185</v>
      </c>
      <c r="F4" s="16">
        <v>186</v>
      </c>
      <c r="G4" s="16">
        <v>183</v>
      </c>
      <c r="H4" s="16">
        <v>187</v>
      </c>
      <c r="I4" s="16"/>
      <c r="J4" s="16"/>
      <c r="K4" s="17">
        <v>4</v>
      </c>
      <c r="L4" s="17">
        <v>741</v>
      </c>
      <c r="M4" s="18">
        <v>185.25</v>
      </c>
      <c r="N4" s="19">
        <v>6</v>
      </c>
      <c r="O4" s="20">
        <v>191.25</v>
      </c>
    </row>
    <row r="5" spans="1:17" x14ac:dyDescent="0.25">
      <c r="A5" s="12" t="s">
        <v>26</v>
      </c>
      <c r="B5" s="13" t="s">
        <v>30</v>
      </c>
      <c r="C5" s="14">
        <v>45020</v>
      </c>
      <c r="D5" s="15" t="s">
        <v>29</v>
      </c>
      <c r="E5" s="16">
        <v>189</v>
      </c>
      <c r="F5" s="16">
        <v>187</v>
      </c>
      <c r="G5" s="16">
        <v>181</v>
      </c>
      <c r="H5" s="16">
        <v>190</v>
      </c>
      <c r="I5" s="16"/>
      <c r="J5" s="16"/>
      <c r="K5" s="17">
        <v>4</v>
      </c>
      <c r="L5" s="17">
        <v>747</v>
      </c>
      <c r="M5" s="18">
        <v>186.75</v>
      </c>
      <c r="N5" s="19">
        <v>4</v>
      </c>
      <c r="O5" s="20">
        <v>190.75</v>
      </c>
    </row>
    <row r="6" spans="1:17" x14ac:dyDescent="0.25">
      <c r="A6" s="12" t="s">
        <v>26</v>
      </c>
      <c r="B6" s="13" t="s">
        <v>30</v>
      </c>
      <c r="C6" s="14">
        <v>45024</v>
      </c>
      <c r="D6" s="15" t="s">
        <v>29</v>
      </c>
      <c r="E6" s="16">
        <v>188</v>
      </c>
      <c r="F6" s="16">
        <v>188</v>
      </c>
      <c r="G6" s="16">
        <v>179</v>
      </c>
      <c r="H6" s="16">
        <v>181</v>
      </c>
      <c r="I6" s="16"/>
      <c r="J6" s="16"/>
      <c r="K6" s="17">
        <v>4</v>
      </c>
      <c r="L6" s="17">
        <v>736</v>
      </c>
      <c r="M6" s="18">
        <v>184</v>
      </c>
      <c r="N6" s="19">
        <v>2</v>
      </c>
      <c r="O6" s="20">
        <v>186</v>
      </c>
    </row>
    <row r="7" spans="1:17" x14ac:dyDescent="0.25">
      <c r="A7" s="40" t="s">
        <v>26</v>
      </c>
      <c r="B7" s="39" t="s">
        <v>30</v>
      </c>
      <c r="C7" s="41">
        <v>45048</v>
      </c>
      <c r="D7" s="67" t="s">
        <v>29</v>
      </c>
      <c r="E7" s="68">
        <v>193</v>
      </c>
      <c r="F7" s="68">
        <v>189</v>
      </c>
      <c r="G7" s="68">
        <v>194</v>
      </c>
      <c r="H7" s="68">
        <v>190.001</v>
      </c>
      <c r="I7" s="68"/>
      <c r="J7" s="68"/>
      <c r="K7" s="69">
        <v>4</v>
      </c>
      <c r="L7" s="69">
        <v>766.00099999999998</v>
      </c>
      <c r="M7" s="70">
        <v>191.50024999999999</v>
      </c>
      <c r="N7" s="71">
        <v>9</v>
      </c>
      <c r="O7" s="72">
        <v>200.50024999999999</v>
      </c>
    </row>
    <row r="8" spans="1:17" x14ac:dyDescent="0.25">
      <c r="A8" s="12" t="s">
        <v>26</v>
      </c>
      <c r="B8" s="39" t="s">
        <v>30</v>
      </c>
      <c r="C8" s="41">
        <v>45073</v>
      </c>
      <c r="D8" s="67" t="s">
        <v>29</v>
      </c>
      <c r="E8" s="68">
        <v>183</v>
      </c>
      <c r="F8" s="68">
        <v>183</v>
      </c>
      <c r="G8" s="68">
        <v>180</v>
      </c>
      <c r="H8" s="68">
        <v>183</v>
      </c>
      <c r="I8" s="68"/>
      <c r="J8" s="68"/>
      <c r="K8" s="69">
        <v>4</v>
      </c>
      <c r="L8" s="69">
        <v>729</v>
      </c>
      <c r="M8" s="70">
        <v>182.25</v>
      </c>
      <c r="N8" s="71">
        <v>4</v>
      </c>
      <c r="O8" s="72">
        <v>186.25</v>
      </c>
    </row>
    <row r="9" spans="1:17" x14ac:dyDescent="0.25">
      <c r="A9" s="12" t="s">
        <v>26</v>
      </c>
      <c r="B9" s="39" t="s">
        <v>30</v>
      </c>
      <c r="C9" s="41">
        <v>45083</v>
      </c>
      <c r="D9" s="67" t="s">
        <v>29</v>
      </c>
      <c r="E9" s="68">
        <v>194</v>
      </c>
      <c r="F9" s="68">
        <v>194</v>
      </c>
      <c r="G9" s="68">
        <v>193</v>
      </c>
      <c r="H9" s="68">
        <v>192</v>
      </c>
      <c r="I9" s="68"/>
      <c r="J9" s="68"/>
      <c r="K9" s="69">
        <v>4</v>
      </c>
      <c r="L9" s="69">
        <v>773</v>
      </c>
      <c r="M9" s="70">
        <v>193.25</v>
      </c>
      <c r="N9" s="71">
        <v>13</v>
      </c>
      <c r="O9" s="72">
        <v>206.25</v>
      </c>
    </row>
    <row r="10" spans="1:17" x14ac:dyDescent="0.25">
      <c r="A10" s="40" t="s">
        <v>26</v>
      </c>
      <c r="B10" s="39" t="s">
        <v>30</v>
      </c>
      <c r="C10" s="41">
        <v>45087</v>
      </c>
      <c r="D10" s="67" t="s">
        <v>29</v>
      </c>
      <c r="E10" s="68">
        <v>186</v>
      </c>
      <c r="F10" s="68">
        <v>192</v>
      </c>
      <c r="G10" s="68">
        <v>187</v>
      </c>
      <c r="H10" s="68">
        <v>187</v>
      </c>
      <c r="I10" s="68"/>
      <c r="J10" s="68"/>
      <c r="K10" s="69">
        <v>4</v>
      </c>
      <c r="L10" s="69">
        <v>752</v>
      </c>
      <c r="M10" s="70">
        <v>188</v>
      </c>
      <c r="N10" s="71">
        <v>5</v>
      </c>
      <c r="O10" s="72">
        <v>193</v>
      </c>
    </row>
    <row r="11" spans="1:17" x14ac:dyDescent="0.25">
      <c r="A11" s="40" t="s">
        <v>26</v>
      </c>
      <c r="B11" s="39" t="s">
        <v>30</v>
      </c>
      <c r="C11" s="41">
        <v>45101</v>
      </c>
      <c r="D11" s="67" t="s">
        <v>29</v>
      </c>
      <c r="E11" s="68">
        <v>184</v>
      </c>
      <c r="F11" s="68">
        <v>187</v>
      </c>
      <c r="G11" s="68">
        <v>188</v>
      </c>
      <c r="H11" s="68">
        <v>185</v>
      </c>
      <c r="I11" s="68"/>
      <c r="J11" s="68"/>
      <c r="K11" s="69">
        <v>4</v>
      </c>
      <c r="L11" s="69">
        <v>744</v>
      </c>
      <c r="M11" s="70">
        <v>186</v>
      </c>
      <c r="N11" s="71">
        <v>6</v>
      </c>
      <c r="O11" s="72">
        <v>192</v>
      </c>
    </row>
    <row r="12" spans="1:17" x14ac:dyDescent="0.25">
      <c r="A12" s="12" t="s">
        <v>26</v>
      </c>
      <c r="B12" s="13" t="s">
        <v>30</v>
      </c>
      <c r="C12" s="14">
        <v>45115</v>
      </c>
      <c r="D12" s="15" t="s">
        <v>29</v>
      </c>
      <c r="E12" s="16">
        <v>185</v>
      </c>
      <c r="F12" s="16">
        <v>186</v>
      </c>
      <c r="G12" s="16">
        <v>189</v>
      </c>
      <c r="H12" s="16">
        <v>186</v>
      </c>
      <c r="I12" s="16"/>
      <c r="J12" s="16"/>
      <c r="K12" s="17">
        <v>4</v>
      </c>
      <c r="L12" s="17">
        <v>746</v>
      </c>
      <c r="M12" s="18">
        <v>186.5</v>
      </c>
      <c r="N12" s="19">
        <v>9</v>
      </c>
      <c r="O12" s="20">
        <v>195.5</v>
      </c>
    </row>
    <row r="13" spans="1:17" x14ac:dyDescent="0.25">
      <c r="A13" s="12" t="s">
        <v>26</v>
      </c>
      <c r="B13" s="13" t="s">
        <v>30</v>
      </c>
      <c r="C13" s="14">
        <v>45123</v>
      </c>
      <c r="D13" s="15" t="s">
        <v>29</v>
      </c>
      <c r="E13" s="16">
        <v>185</v>
      </c>
      <c r="F13" s="16">
        <v>183</v>
      </c>
      <c r="G13" s="16">
        <v>181</v>
      </c>
      <c r="H13" s="16">
        <v>187</v>
      </c>
      <c r="I13" s="16">
        <v>185</v>
      </c>
      <c r="J13" s="16">
        <v>186</v>
      </c>
      <c r="K13" s="17">
        <v>6</v>
      </c>
      <c r="L13" s="17">
        <v>1107</v>
      </c>
      <c r="M13" s="18">
        <v>184.5</v>
      </c>
      <c r="N13" s="19">
        <v>6</v>
      </c>
      <c r="O13" s="20">
        <v>190.5</v>
      </c>
    </row>
    <row r="14" spans="1:17" x14ac:dyDescent="0.25">
      <c r="A14" s="12" t="s">
        <v>26</v>
      </c>
      <c r="B14" s="13" t="s">
        <v>30</v>
      </c>
      <c r="C14" s="14">
        <v>45129</v>
      </c>
      <c r="D14" s="15" t="s">
        <v>29</v>
      </c>
      <c r="E14" s="16">
        <v>189.001</v>
      </c>
      <c r="F14" s="16">
        <v>195</v>
      </c>
      <c r="G14" s="16">
        <v>193</v>
      </c>
      <c r="H14" s="16">
        <v>191</v>
      </c>
      <c r="I14" s="16"/>
      <c r="J14" s="16"/>
      <c r="K14" s="17">
        <v>4</v>
      </c>
      <c r="L14" s="17">
        <v>768.00099999999998</v>
      </c>
      <c r="M14" s="18">
        <v>192.00024999999999</v>
      </c>
      <c r="N14" s="19">
        <v>9</v>
      </c>
      <c r="O14" s="20">
        <v>201.00024999999999</v>
      </c>
    </row>
    <row r="15" spans="1:17" x14ac:dyDescent="0.25">
      <c r="A15" s="12" t="s">
        <v>26</v>
      </c>
      <c r="B15" s="13" t="s">
        <v>30</v>
      </c>
      <c r="C15" s="14">
        <v>45136</v>
      </c>
      <c r="D15" s="15" t="s">
        <v>29</v>
      </c>
      <c r="E15" s="16">
        <v>195</v>
      </c>
      <c r="F15" s="16">
        <v>190</v>
      </c>
      <c r="G15" s="16">
        <v>183</v>
      </c>
      <c r="H15" s="16">
        <v>178</v>
      </c>
      <c r="I15" s="16">
        <v>187</v>
      </c>
      <c r="J15" s="16">
        <v>187</v>
      </c>
      <c r="K15" s="17">
        <v>6</v>
      </c>
      <c r="L15" s="17">
        <v>1120</v>
      </c>
      <c r="M15" s="18">
        <v>186.66666666666666</v>
      </c>
      <c r="N15" s="19">
        <v>16</v>
      </c>
      <c r="O15" s="20">
        <v>202.66666666666666</v>
      </c>
    </row>
    <row r="16" spans="1:17" x14ac:dyDescent="0.25">
      <c r="A16" s="12" t="s">
        <v>26</v>
      </c>
      <c r="B16" s="13" t="s">
        <v>30</v>
      </c>
      <c r="C16" s="14">
        <v>45139</v>
      </c>
      <c r="D16" s="15" t="s">
        <v>29</v>
      </c>
      <c r="E16" s="16">
        <v>184</v>
      </c>
      <c r="F16" s="16">
        <v>187</v>
      </c>
      <c r="G16" s="16">
        <v>187</v>
      </c>
      <c r="H16" s="16">
        <v>193</v>
      </c>
      <c r="I16" s="16"/>
      <c r="J16" s="16"/>
      <c r="K16" s="17">
        <v>4</v>
      </c>
      <c r="L16" s="17">
        <v>751</v>
      </c>
      <c r="M16" s="18">
        <v>187.75</v>
      </c>
      <c r="N16" s="19">
        <v>6</v>
      </c>
      <c r="O16" s="20">
        <v>193.75</v>
      </c>
    </row>
    <row r="17" spans="1:15" x14ac:dyDescent="0.25">
      <c r="A17" s="12" t="s">
        <v>26</v>
      </c>
      <c r="B17" s="13" t="s">
        <v>30</v>
      </c>
      <c r="C17" s="14">
        <v>45150</v>
      </c>
      <c r="D17" s="15" t="s">
        <v>29</v>
      </c>
      <c r="E17" s="16">
        <v>186.001</v>
      </c>
      <c r="F17" s="16">
        <v>183</v>
      </c>
      <c r="G17" s="16">
        <v>191</v>
      </c>
      <c r="H17" s="16">
        <v>185</v>
      </c>
      <c r="I17" s="16"/>
      <c r="J17" s="16"/>
      <c r="K17" s="17">
        <v>4</v>
      </c>
      <c r="L17" s="17">
        <v>745.00099999999998</v>
      </c>
      <c r="M17" s="18">
        <v>186.25024999999999</v>
      </c>
      <c r="N17" s="19">
        <v>8</v>
      </c>
      <c r="O17" s="20">
        <v>194.25024999999999</v>
      </c>
    </row>
    <row r="18" spans="1:15" x14ac:dyDescent="0.25">
      <c r="A18" s="12" t="s">
        <v>26</v>
      </c>
      <c r="B18" s="13" t="s">
        <v>30</v>
      </c>
      <c r="C18" s="14">
        <v>45164</v>
      </c>
      <c r="D18" s="15" t="s">
        <v>29</v>
      </c>
      <c r="E18" s="16">
        <v>192</v>
      </c>
      <c r="F18" s="16">
        <v>195</v>
      </c>
      <c r="G18" s="16">
        <v>194</v>
      </c>
      <c r="H18" s="16">
        <v>190</v>
      </c>
      <c r="I18" s="16"/>
      <c r="J18" s="16"/>
      <c r="K18" s="17">
        <v>4</v>
      </c>
      <c r="L18" s="17">
        <v>771</v>
      </c>
      <c r="M18" s="18">
        <v>192.75</v>
      </c>
      <c r="N18" s="19">
        <v>5</v>
      </c>
      <c r="O18" s="20">
        <v>197.75</v>
      </c>
    </row>
    <row r="19" spans="1:15" x14ac:dyDescent="0.25">
      <c r="A19" s="12" t="s">
        <v>26</v>
      </c>
      <c r="B19" s="13" t="s">
        <v>30</v>
      </c>
      <c r="C19" s="14">
        <v>45174</v>
      </c>
      <c r="D19" s="15" t="s">
        <v>29</v>
      </c>
      <c r="E19" s="16">
        <v>185</v>
      </c>
      <c r="F19" s="16">
        <v>189</v>
      </c>
      <c r="G19" s="16">
        <v>192</v>
      </c>
      <c r="H19" s="16">
        <v>192</v>
      </c>
      <c r="I19" s="16"/>
      <c r="J19" s="16"/>
      <c r="K19" s="17">
        <v>4</v>
      </c>
      <c r="L19" s="17">
        <v>758</v>
      </c>
      <c r="M19" s="18">
        <v>189.5</v>
      </c>
      <c r="N19" s="19">
        <v>11</v>
      </c>
      <c r="O19" s="20">
        <v>200.5</v>
      </c>
    </row>
    <row r="20" spans="1:15" x14ac:dyDescent="0.25">
      <c r="A20" s="12" t="s">
        <v>26</v>
      </c>
      <c r="B20" s="13" t="s">
        <v>30</v>
      </c>
      <c r="C20" s="14">
        <v>45178</v>
      </c>
      <c r="D20" s="15" t="s">
        <v>29</v>
      </c>
      <c r="E20" s="16">
        <v>193.001</v>
      </c>
      <c r="F20" s="16">
        <v>190.001</v>
      </c>
      <c r="G20" s="16">
        <v>186</v>
      </c>
      <c r="H20" s="16">
        <v>186</v>
      </c>
      <c r="I20" s="16"/>
      <c r="J20" s="16"/>
      <c r="K20" s="17">
        <v>4</v>
      </c>
      <c r="L20" s="17">
        <v>755.00199999999995</v>
      </c>
      <c r="M20" s="18">
        <v>188.75049999999999</v>
      </c>
      <c r="N20" s="19">
        <v>11</v>
      </c>
      <c r="O20" s="20">
        <v>199.75049999999999</v>
      </c>
    </row>
    <row r="21" spans="1:15" x14ac:dyDescent="0.25">
      <c r="A21" s="12" t="s">
        <v>26</v>
      </c>
      <c r="B21" s="13" t="s">
        <v>30</v>
      </c>
      <c r="C21" s="14">
        <v>45192</v>
      </c>
      <c r="D21" s="15" t="s">
        <v>29</v>
      </c>
      <c r="E21" s="16">
        <v>189</v>
      </c>
      <c r="F21" s="16">
        <v>191.001</v>
      </c>
      <c r="G21" s="16">
        <v>188</v>
      </c>
      <c r="H21" s="16">
        <v>190.001</v>
      </c>
      <c r="I21" s="16"/>
      <c r="J21" s="16"/>
      <c r="K21" s="17">
        <v>4</v>
      </c>
      <c r="L21" s="17">
        <v>758.00199999999995</v>
      </c>
      <c r="M21" s="18">
        <v>189.50049999999999</v>
      </c>
      <c r="N21" s="19">
        <v>5</v>
      </c>
      <c r="O21" s="20">
        <v>194.50049999999999</v>
      </c>
    </row>
    <row r="22" spans="1:15" x14ac:dyDescent="0.25">
      <c r="A22" s="12" t="s">
        <v>26</v>
      </c>
      <c r="B22" s="13" t="s">
        <v>30</v>
      </c>
      <c r="C22" s="14">
        <v>45202</v>
      </c>
      <c r="D22" s="15" t="s">
        <v>29</v>
      </c>
      <c r="E22" s="16">
        <v>193</v>
      </c>
      <c r="F22" s="16">
        <v>191</v>
      </c>
      <c r="G22" s="16">
        <v>188</v>
      </c>
      <c r="H22" s="16">
        <v>192.001</v>
      </c>
      <c r="I22" s="16"/>
      <c r="J22" s="16"/>
      <c r="K22" s="17">
        <v>4</v>
      </c>
      <c r="L22" s="17">
        <v>764.00099999999998</v>
      </c>
      <c r="M22" s="18">
        <v>191.00024999999999</v>
      </c>
      <c r="N22" s="19">
        <v>8</v>
      </c>
      <c r="O22" s="20">
        <v>199.00024999999999</v>
      </c>
    </row>
    <row r="23" spans="1:15" x14ac:dyDescent="0.25">
      <c r="A23" s="12" t="s">
        <v>26</v>
      </c>
      <c r="B23" s="13" t="s">
        <v>30</v>
      </c>
      <c r="C23" s="14">
        <v>45213</v>
      </c>
      <c r="D23" s="15" t="s">
        <v>29</v>
      </c>
      <c r="E23" s="16">
        <v>188</v>
      </c>
      <c r="F23" s="16">
        <v>188</v>
      </c>
      <c r="G23" s="16">
        <v>189</v>
      </c>
      <c r="H23" s="16">
        <v>192</v>
      </c>
      <c r="I23" s="16"/>
      <c r="J23" s="16"/>
      <c r="K23" s="17">
        <v>4</v>
      </c>
      <c r="L23" s="17">
        <v>757</v>
      </c>
      <c r="M23" s="18">
        <v>189.25</v>
      </c>
      <c r="N23" s="19">
        <v>4</v>
      </c>
      <c r="O23" s="20">
        <v>193.25</v>
      </c>
    </row>
    <row r="24" spans="1:15" x14ac:dyDescent="0.25">
      <c r="A24" s="12" t="s">
        <v>26</v>
      </c>
      <c r="B24" s="13" t="s">
        <v>30</v>
      </c>
      <c r="C24" s="14">
        <v>45221</v>
      </c>
      <c r="D24" s="15" t="s">
        <v>33</v>
      </c>
      <c r="E24" s="16">
        <v>193</v>
      </c>
      <c r="F24" s="16">
        <v>192</v>
      </c>
      <c r="G24" s="16">
        <v>193</v>
      </c>
      <c r="H24" s="16">
        <v>193</v>
      </c>
      <c r="I24" s="16"/>
      <c r="J24" s="16"/>
      <c r="K24" s="17">
        <v>4</v>
      </c>
      <c r="L24" s="17">
        <v>771</v>
      </c>
      <c r="M24" s="18">
        <v>192.75</v>
      </c>
      <c r="N24" s="19">
        <v>9</v>
      </c>
      <c r="O24" s="20">
        <v>201.75</v>
      </c>
    </row>
    <row r="25" spans="1:15" x14ac:dyDescent="0.25">
      <c r="A25" s="12" t="s">
        <v>26</v>
      </c>
      <c r="B25" s="13" t="s">
        <v>30</v>
      </c>
      <c r="C25" s="14">
        <v>45227</v>
      </c>
      <c r="D25" s="15" t="s">
        <v>29</v>
      </c>
      <c r="E25" s="16">
        <v>191</v>
      </c>
      <c r="F25" s="16">
        <v>191</v>
      </c>
      <c r="G25" s="16">
        <v>194.001</v>
      </c>
      <c r="H25" s="16">
        <v>192</v>
      </c>
      <c r="I25" s="16"/>
      <c r="J25" s="16"/>
      <c r="K25" s="17">
        <v>4</v>
      </c>
      <c r="L25" s="17">
        <v>768.00099999999998</v>
      </c>
      <c r="M25" s="18">
        <v>192.00024999999999</v>
      </c>
      <c r="N25" s="19">
        <v>6</v>
      </c>
      <c r="O25" s="20">
        <v>198.00024999999999</v>
      </c>
    </row>
    <row r="26" spans="1:15" x14ac:dyDescent="0.25">
      <c r="A26" s="12" t="s">
        <v>26</v>
      </c>
      <c r="B26" s="13" t="s">
        <v>30</v>
      </c>
      <c r="C26" s="14">
        <v>45234</v>
      </c>
      <c r="D26" s="15" t="s">
        <v>29</v>
      </c>
      <c r="E26" s="16">
        <v>187</v>
      </c>
      <c r="F26" s="16">
        <v>181</v>
      </c>
      <c r="G26" s="16">
        <v>174</v>
      </c>
      <c r="H26" s="16">
        <v>181</v>
      </c>
      <c r="I26" s="16"/>
      <c r="J26" s="16"/>
      <c r="K26" s="17">
        <v>4</v>
      </c>
      <c r="L26" s="17">
        <v>723</v>
      </c>
      <c r="M26" s="18">
        <v>180.75</v>
      </c>
      <c r="N26" s="19">
        <v>8</v>
      </c>
      <c r="O26" s="20">
        <v>188.75</v>
      </c>
    </row>
    <row r="27" spans="1:15" x14ac:dyDescent="0.25">
      <c r="A27" s="12" t="s">
        <v>26</v>
      </c>
      <c r="B27" s="13" t="s">
        <v>30</v>
      </c>
      <c r="C27" s="14">
        <v>45241</v>
      </c>
      <c r="D27" s="15" t="s">
        <v>33</v>
      </c>
      <c r="E27" s="16">
        <v>192.001</v>
      </c>
      <c r="F27" s="16">
        <v>191</v>
      </c>
      <c r="G27" s="16">
        <v>189.001</v>
      </c>
      <c r="H27" s="16">
        <v>191</v>
      </c>
      <c r="I27" s="16">
        <v>183</v>
      </c>
      <c r="J27" s="16">
        <v>188</v>
      </c>
      <c r="K27" s="17">
        <v>6</v>
      </c>
      <c r="L27" s="17">
        <v>1134.002</v>
      </c>
      <c r="M27" s="18">
        <v>189.00033333333332</v>
      </c>
      <c r="N27" s="19">
        <v>10</v>
      </c>
      <c r="O27" s="20">
        <v>199.00033333333332</v>
      </c>
    </row>
    <row r="29" spans="1:15" x14ac:dyDescent="0.25">
      <c r="K29" s="8">
        <f>SUM(K2:K28)</f>
        <v>110</v>
      </c>
      <c r="L29" s="8">
        <f>SUM(L2:L28)</f>
        <v>20697.011000000002</v>
      </c>
      <c r="M29" s="7">
        <f>SUM(L29/K29)</f>
        <v>188.15464545454549</v>
      </c>
      <c r="N29" s="8">
        <f>SUM(N2:N28)</f>
        <v>199</v>
      </c>
      <c r="O29" s="11">
        <f>SUM(M29+N29)</f>
        <v>387.15464545454552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9:C9 E9:J9" name="Range1_2_1_1"/>
    <protectedRange algorithmName="SHA-512" hashValue="ON39YdpmFHfN9f47KpiRvqrKx0V9+erV1CNkpWzYhW/Qyc6aT8rEyCrvauWSYGZK2ia3o7vd3akF07acHAFpOA==" saltValue="yVW9XmDwTqEnmpSGai0KYg==" spinCount="100000" sqref="D9" name="Range1_1_3_1_1"/>
    <protectedRange algorithmName="SHA-512" hashValue="ON39YdpmFHfN9f47KpiRvqrKx0V9+erV1CNkpWzYhW/Qyc6aT8rEyCrvauWSYGZK2ia3o7vd3akF07acHAFpOA==" saltValue="yVW9XmDwTqEnmpSGai0KYg==" spinCount="100000" sqref="E12:J12 B12:C12" name="Range1_47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B17:C17 E17:J17 E18:J18 B18:C18" name="Range1_14"/>
    <protectedRange algorithmName="SHA-512" hashValue="ON39YdpmFHfN9f47KpiRvqrKx0V9+erV1CNkpWzYhW/Qyc6aT8rEyCrvauWSYGZK2ia3o7vd3akF07acHAFpOA==" saltValue="yVW9XmDwTqEnmpSGai0KYg==" spinCount="100000" sqref="D17 D18" name="Range1_1_9"/>
    <protectedRange algorithmName="SHA-512" hashValue="ON39YdpmFHfN9f47KpiRvqrKx0V9+erV1CNkpWzYhW/Qyc6aT8rEyCrvauWSYGZK2ia3o7vd3akF07acHAFpOA==" saltValue="yVW9XmDwTqEnmpSGai0KYg==" spinCount="100000" sqref="B25:C25 E25:J25" name="Range1_2_1"/>
    <protectedRange algorithmName="SHA-512" hashValue="ON39YdpmFHfN9f47KpiRvqrKx0V9+erV1CNkpWzYhW/Qyc6aT8rEyCrvauWSYGZK2ia3o7vd3akF07acHAFpOA==" saltValue="yVW9XmDwTqEnmpSGai0KYg==" spinCount="100000" sqref="D25" name="Range1_1_2"/>
  </protectedRanges>
  <conditionalFormatting sqref="D2:D3">
    <cfRule type="top10" dxfId="233" priority="32" rank="1"/>
  </conditionalFormatting>
  <conditionalFormatting sqref="D4:D8">
    <cfRule type="top10" dxfId="232" priority="26" rank="1"/>
  </conditionalFormatting>
  <hyperlinks>
    <hyperlink ref="Q1" location="'National Rankings'!A1" display="Back to Ranking" xr:uid="{01ADE246-7877-4243-9EE0-37093FE5F6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4484A6-5D9F-4ADE-9187-B254C3585C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DA9B9-48DF-444F-A894-D57736DBE972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167</v>
      </c>
      <c r="C2" s="41">
        <v>45081</v>
      </c>
      <c r="D2" s="67" t="s">
        <v>42</v>
      </c>
      <c r="E2" s="68">
        <v>187</v>
      </c>
      <c r="F2" s="68">
        <v>177</v>
      </c>
      <c r="G2" s="68">
        <v>181</v>
      </c>
      <c r="H2" s="68">
        <v>182</v>
      </c>
      <c r="I2" s="68">
        <v>182</v>
      </c>
      <c r="J2" s="68">
        <v>175</v>
      </c>
      <c r="K2" s="69">
        <v>6</v>
      </c>
      <c r="L2" s="69">
        <v>1084</v>
      </c>
      <c r="M2" s="70">
        <v>180.66666666666666</v>
      </c>
      <c r="N2" s="71">
        <v>10</v>
      </c>
      <c r="O2" s="72">
        <v>190.66666666666666</v>
      </c>
    </row>
    <row r="3" spans="1:17" x14ac:dyDescent="0.25">
      <c r="A3" s="12" t="s">
        <v>26</v>
      </c>
      <c r="B3" s="13" t="s">
        <v>167</v>
      </c>
      <c r="C3" s="14">
        <v>8654</v>
      </c>
      <c r="D3" s="15" t="s">
        <v>42</v>
      </c>
      <c r="E3" s="16">
        <v>176</v>
      </c>
      <c r="F3" s="16">
        <v>180</v>
      </c>
      <c r="G3" s="16">
        <v>185</v>
      </c>
      <c r="H3" s="16">
        <v>181</v>
      </c>
      <c r="I3" s="16">
        <v>156</v>
      </c>
      <c r="J3" s="16">
        <v>180</v>
      </c>
      <c r="K3" s="17">
        <v>6</v>
      </c>
      <c r="L3" s="17">
        <v>1058</v>
      </c>
      <c r="M3" s="18">
        <v>176.33333333333334</v>
      </c>
      <c r="N3" s="19">
        <v>6</v>
      </c>
      <c r="O3" s="20">
        <v>182.33333333333334</v>
      </c>
    </row>
    <row r="5" spans="1:17" x14ac:dyDescent="0.25">
      <c r="K5" s="8">
        <f>SUM(K2:K4)</f>
        <v>12</v>
      </c>
      <c r="L5" s="8">
        <f>SUM(L2:L4)</f>
        <v>2142</v>
      </c>
      <c r="M5" s="7">
        <f>SUM(L5/K5)</f>
        <v>178.5</v>
      </c>
      <c r="N5" s="8">
        <f>SUM(N2:N4)</f>
        <v>16</v>
      </c>
      <c r="O5" s="11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1_1"/>
    <protectedRange algorithmName="SHA-512" hashValue="ON39YdpmFHfN9f47KpiRvqrKx0V9+erV1CNkpWzYhW/Qyc6aT8rEyCrvauWSYGZK2ia3o7vd3akF07acHAFpOA==" saltValue="yVW9XmDwTqEnmpSGai0KYg==" spinCount="100000" sqref="D2" name="Range1_1_3_1_1"/>
  </protectedRanges>
  <hyperlinks>
    <hyperlink ref="Q1" location="'National Rankings'!A1" display="Back to Ranking" xr:uid="{6BFC2F35-7E83-4860-81B1-395CD5BE7A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E167E4-9759-4565-8FD6-F2D89F68EC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7C24-8F0F-406E-AB4C-91AF89CECE1A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139</v>
      </c>
      <c r="C2" s="41">
        <v>45059</v>
      </c>
      <c r="D2" s="41" t="s">
        <v>137</v>
      </c>
      <c r="E2" s="68">
        <v>198</v>
      </c>
      <c r="F2" s="68">
        <v>193</v>
      </c>
      <c r="G2" s="68">
        <v>191</v>
      </c>
      <c r="H2" s="68">
        <v>193</v>
      </c>
      <c r="I2" s="68"/>
      <c r="J2" s="68"/>
      <c r="K2" s="69">
        <v>4</v>
      </c>
      <c r="L2" s="69">
        <v>775</v>
      </c>
      <c r="M2" s="70">
        <v>193.75</v>
      </c>
      <c r="N2" s="71">
        <v>5</v>
      </c>
      <c r="O2" s="72">
        <v>198.75</v>
      </c>
    </row>
    <row r="3" spans="1:17" x14ac:dyDescent="0.25">
      <c r="A3" s="12" t="s">
        <v>26</v>
      </c>
      <c r="B3" s="13" t="s">
        <v>139</v>
      </c>
      <c r="C3" s="14">
        <v>45087</v>
      </c>
      <c r="D3" s="15" t="s">
        <v>59</v>
      </c>
      <c r="E3" s="16">
        <v>183</v>
      </c>
      <c r="F3" s="16">
        <v>198</v>
      </c>
      <c r="G3" s="16">
        <v>194</v>
      </c>
      <c r="H3" s="16">
        <v>190</v>
      </c>
      <c r="I3" s="16"/>
      <c r="J3" s="16"/>
      <c r="K3" s="17">
        <v>4</v>
      </c>
      <c r="L3" s="17">
        <v>765</v>
      </c>
      <c r="M3" s="18">
        <v>191.25</v>
      </c>
      <c r="N3" s="19">
        <v>3</v>
      </c>
      <c r="O3" s="20">
        <v>194.25</v>
      </c>
    </row>
    <row r="4" spans="1:17" x14ac:dyDescent="0.25">
      <c r="A4" s="12" t="s">
        <v>26</v>
      </c>
      <c r="B4" s="13" t="s">
        <v>188</v>
      </c>
      <c r="C4" s="14">
        <v>45115</v>
      </c>
      <c r="D4" s="15" t="s">
        <v>59</v>
      </c>
      <c r="E4" s="16">
        <v>194</v>
      </c>
      <c r="F4" s="16">
        <v>192</v>
      </c>
      <c r="G4" s="16">
        <v>191</v>
      </c>
      <c r="H4" s="16">
        <v>186</v>
      </c>
      <c r="I4" s="16"/>
      <c r="J4" s="16"/>
      <c r="K4" s="17">
        <v>4</v>
      </c>
      <c r="L4" s="17">
        <v>763</v>
      </c>
      <c r="M4" s="18">
        <v>190.75</v>
      </c>
      <c r="N4" s="19">
        <v>2</v>
      </c>
      <c r="O4" s="20">
        <v>192.75</v>
      </c>
    </row>
    <row r="6" spans="1:17" x14ac:dyDescent="0.25">
      <c r="K6" s="8">
        <f>SUM(K2:K5)</f>
        <v>12</v>
      </c>
      <c r="L6" s="8">
        <f>SUM(L2:L5)</f>
        <v>2303</v>
      </c>
      <c r="M6" s="7">
        <f>SUM(L6/K6)</f>
        <v>191.91666666666666</v>
      </c>
      <c r="N6" s="8">
        <f>SUM(N2:N5)</f>
        <v>10</v>
      </c>
      <c r="O6" s="11">
        <f>SUM(M6+N6)</f>
        <v>201.91666666666666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:D2" name="Range1_8_1"/>
    <protectedRange algorithmName="SHA-512" hashValue="ON39YdpmFHfN9f47KpiRvqrKx0V9+erV1CNkpWzYhW/Qyc6aT8rEyCrvauWSYGZK2ia3o7vd3akF07acHAFpOA==" saltValue="yVW9XmDwTqEnmpSGai0KYg==" spinCount="100000" sqref="E2:J2 B2" name="Range1_9"/>
    <protectedRange algorithmName="SHA-512" hashValue="ON39YdpmFHfN9f47KpiRvqrKx0V9+erV1CNkpWzYhW/Qyc6aT8rEyCrvauWSYGZK2ia3o7vd3akF07acHAFpOA==" saltValue="yVW9XmDwTqEnmpSGai0KYg==" spinCount="100000" sqref="E4:J4 B4:C4" name="Range1_2_1"/>
    <protectedRange algorithmName="SHA-512" hashValue="ON39YdpmFHfN9f47KpiRvqrKx0V9+erV1CNkpWzYhW/Qyc6aT8rEyCrvauWSYGZK2ia3o7vd3akF07acHAFpOA==" saltValue="yVW9XmDwTqEnmpSGai0KYg==" spinCount="100000" sqref="D4" name="Range1_1_1_1"/>
  </protectedRanges>
  <conditionalFormatting sqref="I2">
    <cfRule type="top10" dxfId="319" priority="8" rank="1"/>
  </conditionalFormatting>
  <conditionalFormatting sqref="I4">
    <cfRule type="top10" dxfId="318" priority="2" rank="1"/>
  </conditionalFormatting>
  <conditionalFormatting sqref="J2">
    <cfRule type="top10" dxfId="317" priority="7" rank="1"/>
  </conditionalFormatting>
  <conditionalFormatting sqref="J4">
    <cfRule type="top10" dxfId="316" priority="1" rank="1"/>
  </conditionalFormatting>
  <hyperlinks>
    <hyperlink ref="Q1" location="'National Rankings'!A1" display="Back to Ranking" xr:uid="{34CFEC62-BA72-4C8B-A787-DDE9B9E918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C704FE-27A2-4BD7-87F5-50620EC72A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64E1-A73B-49A3-8EE2-36C91E394853}">
  <dimension ref="A1:Q13"/>
  <sheetViews>
    <sheetView workbookViewId="0">
      <selection activeCell="K14" sqref="K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52</v>
      </c>
      <c r="C2" s="14">
        <v>45017</v>
      </c>
      <c r="D2" s="15" t="s">
        <v>53</v>
      </c>
      <c r="E2" s="16">
        <v>191.01</v>
      </c>
      <c r="F2" s="16">
        <v>196</v>
      </c>
      <c r="G2" s="16">
        <v>196</v>
      </c>
      <c r="H2" s="16">
        <v>198</v>
      </c>
      <c r="I2" s="16"/>
      <c r="J2" s="16"/>
      <c r="K2" s="17">
        <v>4</v>
      </c>
      <c r="L2" s="17">
        <v>781.01</v>
      </c>
      <c r="M2" s="18">
        <v>195.2525</v>
      </c>
      <c r="N2" s="19">
        <v>13</v>
      </c>
      <c r="O2" s="20">
        <v>208.2525</v>
      </c>
    </row>
    <row r="3" spans="1:17" x14ac:dyDescent="0.25">
      <c r="A3" s="12" t="s">
        <v>26</v>
      </c>
      <c r="B3" s="39" t="s">
        <v>52</v>
      </c>
      <c r="C3" s="41">
        <v>45052</v>
      </c>
      <c r="D3" s="67" t="s">
        <v>53</v>
      </c>
      <c r="E3" s="68">
        <v>191</v>
      </c>
      <c r="F3" s="68">
        <v>185</v>
      </c>
      <c r="G3" s="68">
        <v>194</v>
      </c>
      <c r="H3" s="68">
        <v>198</v>
      </c>
      <c r="I3" s="16"/>
      <c r="J3" s="16"/>
      <c r="K3" s="17">
        <v>4</v>
      </c>
      <c r="L3" s="17">
        <v>768</v>
      </c>
      <c r="M3" s="18">
        <v>192</v>
      </c>
      <c r="N3" s="19">
        <v>8</v>
      </c>
      <c r="O3" s="20">
        <v>200</v>
      </c>
    </row>
    <row r="4" spans="1:17" x14ac:dyDescent="0.25">
      <c r="A4" s="40" t="s">
        <v>26</v>
      </c>
      <c r="B4" s="39" t="s">
        <v>52</v>
      </c>
      <c r="C4" s="41">
        <v>45080</v>
      </c>
      <c r="D4" s="67" t="s">
        <v>53</v>
      </c>
      <c r="E4" s="68">
        <v>195.01</v>
      </c>
      <c r="F4" s="68">
        <v>195</v>
      </c>
      <c r="G4" s="68">
        <v>199</v>
      </c>
      <c r="H4" s="68">
        <v>191</v>
      </c>
      <c r="I4" s="68"/>
      <c r="J4" s="68"/>
      <c r="K4" s="69">
        <v>4</v>
      </c>
      <c r="L4" s="69">
        <v>780.01</v>
      </c>
      <c r="M4" s="70">
        <v>195.0025</v>
      </c>
      <c r="N4" s="71">
        <v>11</v>
      </c>
      <c r="O4" s="72">
        <v>206.0025</v>
      </c>
    </row>
    <row r="5" spans="1:17" x14ac:dyDescent="0.25">
      <c r="A5" s="12" t="s">
        <v>26</v>
      </c>
      <c r="B5" s="13" t="s">
        <v>52</v>
      </c>
      <c r="C5" s="14">
        <v>45108</v>
      </c>
      <c r="D5" s="15" t="s">
        <v>53</v>
      </c>
      <c r="E5" s="16">
        <v>197</v>
      </c>
      <c r="F5" s="16">
        <v>195</v>
      </c>
      <c r="G5" s="16">
        <v>193</v>
      </c>
      <c r="H5" s="16">
        <v>192</v>
      </c>
      <c r="I5" s="16"/>
      <c r="J5" s="16"/>
      <c r="K5" s="17">
        <v>4</v>
      </c>
      <c r="L5" s="17">
        <v>777</v>
      </c>
      <c r="M5" s="18">
        <v>194.25</v>
      </c>
      <c r="N5" s="19">
        <v>11</v>
      </c>
      <c r="O5" s="20">
        <v>205.25</v>
      </c>
    </row>
    <row r="6" spans="1:17" x14ac:dyDescent="0.25">
      <c r="A6" s="12" t="s">
        <v>26</v>
      </c>
      <c r="B6" s="13" t="s">
        <v>52</v>
      </c>
      <c r="C6" s="14">
        <v>45143</v>
      </c>
      <c r="D6" s="15" t="s">
        <v>53</v>
      </c>
      <c r="E6" s="16">
        <v>193</v>
      </c>
      <c r="F6" s="16">
        <v>194</v>
      </c>
      <c r="G6" s="16">
        <v>197</v>
      </c>
      <c r="H6" s="16">
        <v>195</v>
      </c>
      <c r="I6" s="16"/>
      <c r="J6" s="16"/>
      <c r="K6" s="17">
        <v>4</v>
      </c>
      <c r="L6" s="17">
        <v>779</v>
      </c>
      <c r="M6" s="18">
        <v>194.75</v>
      </c>
      <c r="N6" s="19">
        <v>9</v>
      </c>
      <c r="O6" s="20">
        <v>203.75</v>
      </c>
    </row>
    <row r="7" spans="1:17" x14ac:dyDescent="0.25">
      <c r="A7" s="12" t="s">
        <v>26</v>
      </c>
      <c r="B7" s="13" t="s">
        <v>52</v>
      </c>
      <c r="C7" s="14">
        <v>45150</v>
      </c>
      <c r="D7" s="15" t="s">
        <v>59</v>
      </c>
      <c r="E7" s="16">
        <v>194</v>
      </c>
      <c r="F7" s="16">
        <v>191</v>
      </c>
      <c r="G7" s="16">
        <v>197</v>
      </c>
      <c r="H7" s="16">
        <v>197</v>
      </c>
      <c r="I7" s="16"/>
      <c r="J7" s="16"/>
      <c r="K7" s="17">
        <v>4</v>
      </c>
      <c r="L7" s="17">
        <v>779</v>
      </c>
      <c r="M7" s="18">
        <v>194.75</v>
      </c>
      <c r="N7" s="19">
        <v>4</v>
      </c>
      <c r="O7" s="20">
        <v>198.75</v>
      </c>
    </row>
    <row r="8" spans="1:17" x14ac:dyDescent="0.25">
      <c r="A8" s="12" t="s">
        <v>26</v>
      </c>
      <c r="B8" s="13" t="s">
        <v>52</v>
      </c>
      <c r="C8" s="14">
        <v>45158</v>
      </c>
      <c r="D8" s="15" t="s">
        <v>22</v>
      </c>
      <c r="E8" s="16">
        <v>194</v>
      </c>
      <c r="F8" s="16">
        <v>195</v>
      </c>
      <c r="G8" s="16">
        <v>196</v>
      </c>
      <c r="H8" s="16">
        <v>193</v>
      </c>
      <c r="I8" s="16">
        <v>197</v>
      </c>
      <c r="J8" s="16">
        <v>191.001</v>
      </c>
      <c r="K8" s="17">
        <v>6</v>
      </c>
      <c r="L8" s="17">
        <v>1166.001</v>
      </c>
      <c r="M8" s="18">
        <v>194.33349999999999</v>
      </c>
      <c r="N8" s="19">
        <v>22</v>
      </c>
      <c r="O8" s="20">
        <v>216.33349999999999</v>
      </c>
    </row>
    <row r="9" spans="1:17" x14ac:dyDescent="0.25">
      <c r="A9" s="12" t="s">
        <v>26</v>
      </c>
      <c r="B9" s="13" t="s">
        <v>52</v>
      </c>
      <c r="C9" s="14">
        <v>45171</v>
      </c>
      <c r="D9" s="15" t="s">
        <v>232</v>
      </c>
      <c r="E9" s="16">
        <v>195</v>
      </c>
      <c r="F9" s="16">
        <v>197</v>
      </c>
      <c r="G9" s="16">
        <v>197</v>
      </c>
      <c r="H9" s="16">
        <v>194</v>
      </c>
      <c r="I9" s="16">
        <v>194</v>
      </c>
      <c r="J9" s="16">
        <v>198</v>
      </c>
      <c r="K9" s="17">
        <v>6</v>
      </c>
      <c r="L9" s="17">
        <v>1175</v>
      </c>
      <c r="M9" s="18">
        <v>195.83333333333334</v>
      </c>
      <c r="N9" s="19">
        <v>10</v>
      </c>
      <c r="O9" s="20">
        <v>205.83333333333334</v>
      </c>
    </row>
    <row r="10" spans="1:17" x14ac:dyDescent="0.25">
      <c r="A10" s="12" t="s">
        <v>26</v>
      </c>
      <c r="B10" s="13" t="s">
        <v>52</v>
      </c>
      <c r="C10" s="14">
        <v>45185</v>
      </c>
      <c r="D10" s="15" t="s">
        <v>53</v>
      </c>
      <c r="E10" s="16">
        <v>194</v>
      </c>
      <c r="F10" s="16">
        <v>192</v>
      </c>
      <c r="G10" s="16">
        <v>198</v>
      </c>
      <c r="H10" s="16">
        <v>193</v>
      </c>
      <c r="I10" s="16"/>
      <c r="J10" s="16"/>
      <c r="K10" s="17">
        <v>4</v>
      </c>
      <c r="L10" s="17">
        <v>777</v>
      </c>
      <c r="M10" s="18">
        <v>194.25</v>
      </c>
      <c r="N10" s="19">
        <v>9</v>
      </c>
      <c r="O10" s="20">
        <v>203.25</v>
      </c>
    </row>
    <row r="11" spans="1:17" x14ac:dyDescent="0.25">
      <c r="A11" s="12" t="s">
        <v>26</v>
      </c>
      <c r="B11" s="13" t="s">
        <v>52</v>
      </c>
      <c r="C11" s="14">
        <v>45220</v>
      </c>
      <c r="D11" s="15" t="s">
        <v>59</v>
      </c>
      <c r="E11" s="16">
        <v>195.1</v>
      </c>
      <c r="F11" s="16">
        <v>194</v>
      </c>
      <c r="G11" s="16">
        <v>197</v>
      </c>
      <c r="H11" s="16">
        <v>194</v>
      </c>
      <c r="I11" s="16">
        <v>193.01</v>
      </c>
      <c r="J11" s="16">
        <v>193</v>
      </c>
      <c r="K11" s="17">
        <v>6</v>
      </c>
      <c r="L11" s="17">
        <v>1166.1100000000001</v>
      </c>
      <c r="M11" s="18">
        <v>194.35166666666669</v>
      </c>
      <c r="N11" s="19">
        <v>6</v>
      </c>
      <c r="O11" s="20">
        <v>200.35166666666669</v>
      </c>
    </row>
    <row r="13" spans="1:17" x14ac:dyDescent="0.25">
      <c r="K13" s="8">
        <f>SUM(K2:K12)</f>
        <v>46</v>
      </c>
      <c r="L13" s="8">
        <f>SUM(L2:L12)</f>
        <v>8948.1310000000012</v>
      </c>
      <c r="M13" s="7">
        <f>SUM(L13/K13)</f>
        <v>194.52458695652177</v>
      </c>
      <c r="N13" s="8">
        <f>SUM(N2:N12)</f>
        <v>103</v>
      </c>
      <c r="O13" s="11">
        <f>SUM(M13+N13)</f>
        <v>297.52458695652177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  <protectedRange algorithmName="SHA-512" hashValue="ON39YdpmFHfN9f47KpiRvqrKx0V9+erV1CNkpWzYhW/Qyc6aT8rEyCrvauWSYGZK2ia3o7vd3akF07acHAFpOA==" saltValue="yVW9XmDwTqEnmpSGai0KYg==" spinCount="100000" sqref="B7:C7 E7:J7" name="Range1_14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D9" name="Range1_1_33"/>
    <protectedRange algorithmName="SHA-512" hashValue="ON39YdpmFHfN9f47KpiRvqrKx0V9+erV1CNkpWzYhW/Qyc6aT8rEyCrvauWSYGZK2ia3o7vd3akF07acHAFpOA==" saltValue="yVW9XmDwTqEnmpSGai0KYg==" spinCount="100000" sqref="E9:J9 B9:C9" name="Range1_70"/>
  </protectedRanges>
  <conditionalFormatting sqref="D2">
    <cfRule type="top10" dxfId="231" priority="16" rank="1"/>
  </conditionalFormatting>
  <conditionalFormatting sqref="I2">
    <cfRule type="top10" dxfId="230" priority="18" rank="1"/>
  </conditionalFormatting>
  <conditionalFormatting sqref="I3">
    <cfRule type="top10" dxfId="229" priority="10" rank="1"/>
    <cfRule type="top10" dxfId="228" priority="15" rank="1"/>
  </conditionalFormatting>
  <conditionalFormatting sqref="I7">
    <cfRule type="top10" dxfId="227" priority="3" rank="1"/>
  </conditionalFormatting>
  <conditionalFormatting sqref="I3:J3">
    <cfRule type="cellIs" dxfId="226" priority="8" operator="greaterThanOrEqual">
      <formula>200</formula>
    </cfRule>
  </conditionalFormatting>
  <conditionalFormatting sqref="I7:J7">
    <cfRule type="cellIs" dxfId="225" priority="2" operator="greaterThanOrEqual">
      <formula>200</formula>
    </cfRule>
  </conditionalFormatting>
  <conditionalFormatting sqref="J3">
    <cfRule type="top10" dxfId="224" priority="9" rank="1"/>
  </conditionalFormatting>
  <conditionalFormatting sqref="J7">
    <cfRule type="top10" dxfId="223" priority="7" rank="1"/>
  </conditionalFormatting>
  <hyperlinks>
    <hyperlink ref="Q1" location="'National Rankings'!A1" display="Back to Ranking" xr:uid="{1ADE7A80-B4F2-4411-A227-9BCEDE8A60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11D0C-2A1B-4CD8-8217-57490BCF76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47D45-2064-459E-8C7B-E8246C9BF60B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66" t="s">
        <v>26</v>
      </c>
      <c r="B2" s="50" t="s">
        <v>93</v>
      </c>
      <c r="C2" s="60">
        <v>45039</v>
      </c>
      <c r="D2" s="61" t="s">
        <v>33</v>
      </c>
      <c r="E2" s="53">
        <v>179</v>
      </c>
      <c r="F2" s="53">
        <v>181</v>
      </c>
      <c r="G2" s="53">
        <v>191</v>
      </c>
      <c r="H2" s="53">
        <v>184</v>
      </c>
      <c r="I2" s="53"/>
      <c r="J2" s="53"/>
      <c r="K2" s="62">
        <v>4</v>
      </c>
      <c r="L2" s="62">
        <v>735</v>
      </c>
      <c r="M2" s="63">
        <v>183.75</v>
      </c>
      <c r="N2" s="64">
        <v>13</v>
      </c>
      <c r="O2" s="65">
        <v>196.75</v>
      </c>
    </row>
    <row r="3" spans="1:17" x14ac:dyDescent="0.25">
      <c r="A3" s="40" t="s">
        <v>26</v>
      </c>
      <c r="B3" s="39" t="s">
        <v>93</v>
      </c>
      <c r="C3" s="41">
        <v>45097</v>
      </c>
      <c r="D3" s="67" t="s">
        <v>33</v>
      </c>
      <c r="E3" s="68">
        <v>188</v>
      </c>
      <c r="F3" s="68">
        <v>194</v>
      </c>
      <c r="G3" s="68">
        <v>187</v>
      </c>
      <c r="H3" s="68">
        <v>186</v>
      </c>
      <c r="I3" s="68"/>
      <c r="J3" s="68"/>
      <c r="K3" s="69">
        <v>4</v>
      </c>
      <c r="L3" s="69">
        <v>755</v>
      </c>
      <c r="M3" s="70">
        <v>188.75</v>
      </c>
      <c r="N3" s="71">
        <v>3</v>
      </c>
      <c r="O3" s="72">
        <v>191.75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16</v>
      </c>
      <c r="O5" s="11">
        <f>SUM(M5+N5)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J2">
    <cfRule type="top10" dxfId="222" priority="5" rank="1"/>
  </conditionalFormatting>
  <hyperlinks>
    <hyperlink ref="Q1" location="'National Rankings'!A1" display="Back to Ranking" xr:uid="{AE6AF8E2-C8B2-47C5-B809-22801F6BCF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81706A-8BAA-4D10-9418-CFBF99B35A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CBEC2-74BF-4F23-AA8A-A6E9C40058F4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189</v>
      </c>
      <c r="C2" s="41">
        <v>45115</v>
      </c>
      <c r="D2" s="67" t="s">
        <v>59</v>
      </c>
      <c r="E2" s="68">
        <v>190</v>
      </c>
      <c r="F2" s="68">
        <v>191</v>
      </c>
      <c r="G2" s="68">
        <v>188</v>
      </c>
      <c r="H2" s="68">
        <v>194</v>
      </c>
      <c r="I2" s="68"/>
      <c r="J2" s="68"/>
      <c r="K2" s="69">
        <v>4</v>
      </c>
      <c r="L2" s="69">
        <v>763</v>
      </c>
      <c r="M2" s="70">
        <v>190.75</v>
      </c>
      <c r="N2" s="71">
        <v>2</v>
      </c>
      <c r="O2" s="72">
        <v>192.75</v>
      </c>
    </row>
    <row r="4" spans="1:17" x14ac:dyDescent="0.25">
      <c r="K4" s="8">
        <f>SUM(K2:K3)</f>
        <v>4</v>
      </c>
      <c r="L4" s="8">
        <f>SUM(L2:L3)</f>
        <v>763</v>
      </c>
      <c r="M4" s="7">
        <f>SUM(L4/K4)</f>
        <v>190.75</v>
      </c>
      <c r="N4" s="8">
        <f>SUM(N2:N3)</f>
        <v>2</v>
      </c>
      <c r="O4" s="11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</protectedRanges>
  <conditionalFormatting sqref="I2">
    <cfRule type="top10" dxfId="221" priority="2" rank="1"/>
  </conditionalFormatting>
  <conditionalFormatting sqref="J2">
    <cfRule type="top10" dxfId="220" priority="1" rank="1"/>
  </conditionalFormatting>
  <hyperlinks>
    <hyperlink ref="Q1" location="'National Rankings'!A1" display="Back to Ranking" xr:uid="{906EA9D1-33EA-4631-9B28-839ACA03A7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F46EBB-56D9-4F06-A10B-5C2EB03B376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D5720-5000-4DC1-AE86-DAE519C57DF4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233</v>
      </c>
      <c r="C2" s="14">
        <v>45171</v>
      </c>
      <c r="D2" s="15" t="s">
        <v>232</v>
      </c>
      <c r="E2" s="16">
        <v>183</v>
      </c>
      <c r="F2" s="16">
        <v>197</v>
      </c>
      <c r="G2" s="16">
        <v>197</v>
      </c>
      <c r="H2" s="16">
        <v>191</v>
      </c>
      <c r="I2" s="16">
        <v>195</v>
      </c>
      <c r="J2" s="16">
        <v>198</v>
      </c>
      <c r="K2" s="17">
        <v>6</v>
      </c>
      <c r="L2" s="17">
        <v>1161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26</v>
      </c>
      <c r="B3" s="13" t="s">
        <v>233</v>
      </c>
      <c r="C3" s="14">
        <v>45206</v>
      </c>
      <c r="D3" s="15" t="s">
        <v>53</v>
      </c>
      <c r="E3" s="16">
        <v>186</v>
      </c>
      <c r="F3" s="16">
        <v>196</v>
      </c>
      <c r="G3" s="16">
        <v>188</v>
      </c>
      <c r="H3" s="16">
        <v>194</v>
      </c>
      <c r="I3" s="16"/>
      <c r="J3" s="16"/>
      <c r="K3" s="17">
        <v>4</v>
      </c>
      <c r="L3" s="17">
        <v>764</v>
      </c>
      <c r="M3" s="18">
        <v>191</v>
      </c>
      <c r="N3" s="19">
        <v>9</v>
      </c>
      <c r="O3" s="20">
        <v>200</v>
      </c>
    </row>
    <row r="4" spans="1:17" x14ac:dyDescent="0.25">
      <c r="A4" s="12" t="s">
        <v>26</v>
      </c>
      <c r="B4" s="13" t="s">
        <v>233</v>
      </c>
      <c r="C4" s="14">
        <v>45220</v>
      </c>
      <c r="D4" s="15" t="s">
        <v>59</v>
      </c>
      <c r="E4" s="16">
        <v>195</v>
      </c>
      <c r="F4" s="16">
        <v>193</v>
      </c>
      <c r="G4" s="16">
        <v>196</v>
      </c>
      <c r="H4" s="16">
        <v>194</v>
      </c>
      <c r="I4" s="16">
        <v>193</v>
      </c>
      <c r="J4" s="16">
        <v>197</v>
      </c>
      <c r="K4" s="17">
        <v>6</v>
      </c>
      <c r="L4" s="17">
        <v>1168</v>
      </c>
      <c r="M4" s="18">
        <v>194.66666666666666</v>
      </c>
      <c r="N4" s="19">
        <v>8</v>
      </c>
      <c r="O4" s="20">
        <v>202.66666666666666</v>
      </c>
    </row>
    <row r="6" spans="1:17" x14ac:dyDescent="0.25">
      <c r="K6" s="8">
        <f>SUM(K2:K5)</f>
        <v>16</v>
      </c>
      <c r="L6" s="8">
        <f>SUM(L2:L5)</f>
        <v>3093</v>
      </c>
      <c r="M6" s="7">
        <f>SUM(L6/K6)</f>
        <v>193.3125</v>
      </c>
      <c r="N6" s="8">
        <f>SUM(N2:N5)</f>
        <v>25</v>
      </c>
      <c r="O6" s="11">
        <f>SUM(M6+N6)</f>
        <v>218.3125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33"/>
    <protectedRange algorithmName="SHA-512" hashValue="ON39YdpmFHfN9f47KpiRvqrKx0V9+erV1CNkpWzYhW/Qyc6aT8rEyCrvauWSYGZK2ia3o7vd3akF07acHAFpOA==" saltValue="yVW9XmDwTqEnmpSGai0KYg==" spinCount="100000" sqref="E2:J2 B2:C2" name="Range1_70"/>
    <protectedRange sqref="B3:C3 E3:J3" name="Range1_14"/>
    <protectedRange sqref="D3" name="Range1_1_9"/>
  </protectedRanges>
  <hyperlinks>
    <hyperlink ref="Q1" location="'National Rankings'!A1" display="Back to Ranking" xr:uid="{20580879-3B5D-4AAA-BB52-27F894F30B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2FEDA5-5302-4F31-84C5-41AA3ED6E6D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9746-0B5C-425E-8731-F0B7DF0283CA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101</v>
      </c>
      <c r="C2" s="41">
        <v>45038</v>
      </c>
      <c r="D2" s="67" t="s">
        <v>96</v>
      </c>
      <c r="E2" s="68">
        <v>28</v>
      </c>
      <c r="F2" s="68">
        <v>107</v>
      </c>
      <c r="G2" s="68">
        <v>163</v>
      </c>
      <c r="H2" s="68">
        <v>139</v>
      </c>
      <c r="I2" s="68"/>
      <c r="J2" s="68"/>
      <c r="K2" s="69">
        <v>4</v>
      </c>
      <c r="L2" s="69">
        <v>437</v>
      </c>
      <c r="M2" s="70">
        <v>109.25</v>
      </c>
      <c r="N2" s="71">
        <v>3</v>
      </c>
      <c r="O2" s="72">
        <v>112.25</v>
      </c>
    </row>
    <row r="3" spans="1:17" x14ac:dyDescent="0.25">
      <c r="A3" s="12" t="s">
        <v>26</v>
      </c>
      <c r="B3" s="39" t="s">
        <v>101</v>
      </c>
      <c r="C3" s="41">
        <v>45066</v>
      </c>
      <c r="D3" s="67" t="s">
        <v>96</v>
      </c>
      <c r="E3" s="68">
        <v>156</v>
      </c>
      <c r="F3" s="68">
        <v>133</v>
      </c>
      <c r="G3" s="68">
        <v>163</v>
      </c>
      <c r="H3" s="68">
        <v>159</v>
      </c>
      <c r="I3" s="68"/>
      <c r="J3" s="68"/>
      <c r="K3" s="69">
        <v>4</v>
      </c>
      <c r="L3" s="69">
        <v>611</v>
      </c>
      <c r="M3" s="70">
        <v>152.75</v>
      </c>
      <c r="N3" s="71">
        <v>3</v>
      </c>
      <c r="O3" s="72">
        <v>155.75</v>
      </c>
    </row>
    <row r="4" spans="1:17" x14ac:dyDescent="0.25">
      <c r="A4" s="12" t="s">
        <v>26</v>
      </c>
      <c r="B4" s="39" t="s">
        <v>101</v>
      </c>
      <c r="C4" s="41">
        <v>45101</v>
      </c>
      <c r="D4" s="67" t="s">
        <v>96</v>
      </c>
      <c r="E4" s="68">
        <v>158</v>
      </c>
      <c r="F4" s="68">
        <v>168</v>
      </c>
      <c r="G4" s="68">
        <v>167</v>
      </c>
      <c r="H4" s="68">
        <v>174</v>
      </c>
      <c r="I4" s="68">
        <v>165</v>
      </c>
      <c r="J4" s="68">
        <v>163</v>
      </c>
      <c r="K4" s="69">
        <v>6</v>
      </c>
      <c r="L4" s="69">
        <v>995</v>
      </c>
      <c r="M4" s="70">
        <v>165.83333333333334</v>
      </c>
      <c r="N4" s="71">
        <v>6</v>
      </c>
      <c r="O4" s="72">
        <v>171.83333333333334</v>
      </c>
    </row>
    <row r="5" spans="1:17" x14ac:dyDescent="0.25">
      <c r="A5" s="12" t="s">
        <v>26</v>
      </c>
      <c r="B5" s="13" t="s">
        <v>101</v>
      </c>
      <c r="C5" s="14">
        <v>45129</v>
      </c>
      <c r="D5" s="15" t="s">
        <v>96</v>
      </c>
      <c r="E5" s="16">
        <v>164</v>
      </c>
      <c r="F5" s="16">
        <v>170</v>
      </c>
      <c r="G5" s="16">
        <v>152</v>
      </c>
      <c r="H5" s="16">
        <v>154</v>
      </c>
      <c r="I5" s="16">
        <v>163</v>
      </c>
      <c r="J5" s="16">
        <v>163</v>
      </c>
      <c r="K5" s="17">
        <v>6</v>
      </c>
      <c r="L5" s="17">
        <v>966</v>
      </c>
      <c r="M5" s="18">
        <v>161</v>
      </c>
      <c r="N5" s="19">
        <v>6</v>
      </c>
      <c r="O5" s="20">
        <v>167</v>
      </c>
    </row>
    <row r="6" spans="1:17" x14ac:dyDescent="0.25">
      <c r="A6" s="12" t="s">
        <v>26</v>
      </c>
      <c r="B6" s="13" t="s">
        <v>101</v>
      </c>
      <c r="C6" s="14">
        <v>45227</v>
      </c>
      <c r="D6" s="15" t="s">
        <v>96</v>
      </c>
      <c r="E6" s="16">
        <v>176</v>
      </c>
      <c r="F6" s="16">
        <v>177</v>
      </c>
      <c r="G6" s="16">
        <v>171</v>
      </c>
      <c r="H6" s="16">
        <v>163</v>
      </c>
      <c r="I6" s="16"/>
      <c r="J6" s="16"/>
      <c r="K6" s="17">
        <v>4</v>
      </c>
      <c r="L6" s="17">
        <v>687</v>
      </c>
      <c r="M6" s="18">
        <v>171.75</v>
      </c>
      <c r="N6" s="19">
        <v>3</v>
      </c>
      <c r="O6" s="20">
        <v>174.75</v>
      </c>
    </row>
    <row r="8" spans="1:17" x14ac:dyDescent="0.25">
      <c r="K8" s="8">
        <f>SUM(K2:K7)</f>
        <v>24</v>
      </c>
      <c r="L8" s="8">
        <f>SUM(L2:L7)</f>
        <v>3696</v>
      </c>
      <c r="M8" s="7">
        <f>SUM(L8/K8)</f>
        <v>154</v>
      </c>
      <c r="N8" s="8">
        <f>SUM(N2:N7)</f>
        <v>21</v>
      </c>
      <c r="O8" s="11">
        <f>SUM(M8+N8)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 I4:J4 B4:C4 B5:C5 I5:J5" name="Range1_12"/>
    <protectedRange algorithmName="SHA-512" hashValue="ON39YdpmFHfN9f47KpiRvqrKx0V9+erV1CNkpWzYhW/Qyc6aT8rEyCrvauWSYGZK2ia3o7vd3akF07acHAFpOA==" saltValue="yVW9XmDwTqEnmpSGai0KYg==" spinCount="100000" sqref="D2 D3 D4 D5" name="Range1_1_8"/>
    <protectedRange algorithmName="SHA-512" hashValue="ON39YdpmFHfN9f47KpiRvqrKx0V9+erV1CNkpWzYhW/Qyc6aT8rEyCrvauWSYGZK2ia3o7vd3akF07acHAFpOA==" saltValue="yVW9XmDwTqEnmpSGai0KYg==" spinCount="100000" sqref="E2:H2 E3:H3 E4:H4 E5:H5" name="Range1_3_3"/>
  </protectedRanges>
  <hyperlinks>
    <hyperlink ref="Q1" location="'National Rankings'!A1" display="Back to Ranking" xr:uid="{582346AA-B712-4CED-8394-43D2076E5B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70CCC2-FD9A-4693-8FF9-9DB43407BF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BB40-B5D8-413A-B665-1511B3CAC8E3}">
  <dimension ref="A1:Q18"/>
  <sheetViews>
    <sheetView workbookViewId="0">
      <selection activeCell="K19" sqref="K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102</v>
      </c>
      <c r="C2" s="41">
        <v>44661</v>
      </c>
      <c r="D2" s="67" t="s">
        <v>98</v>
      </c>
      <c r="E2" s="68">
        <v>188</v>
      </c>
      <c r="F2" s="68">
        <v>194</v>
      </c>
      <c r="G2" s="68">
        <v>194</v>
      </c>
      <c r="H2" s="68">
        <v>193</v>
      </c>
      <c r="I2" s="68"/>
      <c r="J2" s="68"/>
      <c r="K2" s="69">
        <v>4</v>
      </c>
      <c r="L2" s="69">
        <v>769</v>
      </c>
      <c r="M2" s="70">
        <v>192.25</v>
      </c>
      <c r="N2" s="71">
        <v>7</v>
      </c>
      <c r="O2" s="72">
        <v>199.25</v>
      </c>
    </row>
    <row r="3" spans="1:17" x14ac:dyDescent="0.25">
      <c r="A3" s="12" t="s">
        <v>26</v>
      </c>
      <c r="B3" s="13" t="s">
        <v>102</v>
      </c>
      <c r="C3" s="14">
        <v>45046</v>
      </c>
      <c r="D3" s="15" t="s">
        <v>116</v>
      </c>
      <c r="E3" s="16">
        <v>191</v>
      </c>
      <c r="F3" s="16">
        <v>192</v>
      </c>
      <c r="G3" s="16">
        <v>189</v>
      </c>
      <c r="H3" s="16">
        <v>191</v>
      </c>
      <c r="I3" s="16"/>
      <c r="J3" s="16"/>
      <c r="K3" s="17">
        <v>4</v>
      </c>
      <c r="L3" s="17">
        <v>763</v>
      </c>
      <c r="M3" s="18">
        <v>190.75</v>
      </c>
      <c r="N3" s="19">
        <v>4</v>
      </c>
      <c r="O3" s="20">
        <v>194.75</v>
      </c>
    </row>
    <row r="4" spans="1:17" x14ac:dyDescent="0.25">
      <c r="A4" s="40" t="s">
        <v>26</v>
      </c>
      <c r="B4" s="39" t="s">
        <v>102</v>
      </c>
      <c r="C4" s="41">
        <v>45060</v>
      </c>
      <c r="D4" s="67" t="s">
        <v>98</v>
      </c>
      <c r="E4" s="68">
        <v>188</v>
      </c>
      <c r="F4" s="68">
        <v>185</v>
      </c>
      <c r="G4" s="68">
        <v>191</v>
      </c>
      <c r="H4" s="68">
        <v>192</v>
      </c>
      <c r="I4" s="68"/>
      <c r="J4" s="68"/>
      <c r="K4" s="69">
        <v>4</v>
      </c>
      <c r="L4" s="69">
        <v>756</v>
      </c>
      <c r="M4" s="70">
        <v>189</v>
      </c>
      <c r="N4" s="71">
        <v>8</v>
      </c>
      <c r="O4" s="72">
        <v>197</v>
      </c>
    </row>
    <row r="5" spans="1:17" x14ac:dyDescent="0.25">
      <c r="A5" s="40" t="s">
        <v>26</v>
      </c>
      <c r="B5" s="39" t="s">
        <v>102</v>
      </c>
      <c r="C5" s="41">
        <v>45074</v>
      </c>
      <c r="D5" s="67" t="s">
        <v>116</v>
      </c>
      <c r="E5" s="68">
        <v>187</v>
      </c>
      <c r="F5" s="68">
        <v>190</v>
      </c>
      <c r="G5" s="68">
        <v>188</v>
      </c>
      <c r="H5" s="68">
        <v>190</v>
      </c>
      <c r="I5" s="68"/>
      <c r="J5" s="68"/>
      <c r="K5" s="69">
        <v>4</v>
      </c>
      <c r="L5" s="69">
        <v>755</v>
      </c>
      <c r="M5" s="70">
        <v>188.75</v>
      </c>
      <c r="N5" s="71">
        <v>2</v>
      </c>
      <c r="O5" s="72">
        <v>190.75</v>
      </c>
    </row>
    <row r="6" spans="1:17" x14ac:dyDescent="0.25">
      <c r="A6" s="12" t="s">
        <v>26</v>
      </c>
      <c r="B6" s="13" t="s">
        <v>102</v>
      </c>
      <c r="C6" s="14">
        <v>45088</v>
      </c>
      <c r="D6" s="15" t="s">
        <v>98</v>
      </c>
      <c r="E6" s="16">
        <v>190</v>
      </c>
      <c r="F6" s="16">
        <v>190</v>
      </c>
      <c r="G6" s="16">
        <v>187</v>
      </c>
      <c r="H6" s="16">
        <v>191</v>
      </c>
      <c r="I6" s="16"/>
      <c r="J6" s="16"/>
      <c r="K6" s="17">
        <v>4</v>
      </c>
      <c r="L6" s="17">
        <v>758</v>
      </c>
      <c r="M6" s="18">
        <v>189.5</v>
      </c>
      <c r="N6" s="19">
        <v>3</v>
      </c>
      <c r="O6" s="20">
        <v>192.5</v>
      </c>
    </row>
    <row r="7" spans="1:17" x14ac:dyDescent="0.25">
      <c r="A7" s="12" t="s">
        <v>26</v>
      </c>
      <c r="B7" s="39" t="s">
        <v>102</v>
      </c>
      <c r="C7" s="41">
        <v>45102</v>
      </c>
      <c r="D7" s="67" t="s">
        <v>116</v>
      </c>
      <c r="E7" s="68">
        <v>190</v>
      </c>
      <c r="F7" s="68">
        <v>191</v>
      </c>
      <c r="G7" s="68">
        <v>191</v>
      </c>
      <c r="H7" s="68">
        <v>190</v>
      </c>
      <c r="I7" s="68"/>
      <c r="J7" s="68"/>
      <c r="K7" s="69">
        <v>4</v>
      </c>
      <c r="L7" s="69">
        <v>762</v>
      </c>
      <c r="M7" s="70">
        <v>190.5</v>
      </c>
      <c r="N7" s="71">
        <v>2</v>
      </c>
      <c r="O7" s="72">
        <v>192.5</v>
      </c>
    </row>
    <row r="8" spans="1:17" x14ac:dyDescent="0.25">
      <c r="A8" s="12" t="s">
        <v>26</v>
      </c>
      <c r="B8" s="13" t="s">
        <v>102</v>
      </c>
      <c r="C8" s="14">
        <v>45116</v>
      </c>
      <c r="D8" s="15" t="s">
        <v>98</v>
      </c>
      <c r="E8" s="16">
        <v>192</v>
      </c>
      <c r="F8" s="16">
        <v>193</v>
      </c>
      <c r="G8" s="16">
        <v>196</v>
      </c>
      <c r="H8" s="16">
        <v>197</v>
      </c>
      <c r="I8" s="16"/>
      <c r="J8" s="16"/>
      <c r="K8" s="17">
        <v>4</v>
      </c>
      <c r="L8" s="17">
        <v>778</v>
      </c>
      <c r="M8" s="18">
        <v>194.5</v>
      </c>
      <c r="N8" s="19">
        <v>9</v>
      </c>
      <c r="O8" s="20">
        <v>203.5</v>
      </c>
    </row>
    <row r="9" spans="1:17" x14ac:dyDescent="0.25">
      <c r="A9" s="12" t="s">
        <v>26</v>
      </c>
      <c r="B9" s="13" t="s">
        <v>102</v>
      </c>
      <c r="C9" s="14">
        <v>45130</v>
      </c>
      <c r="D9" s="15" t="s">
        <v>116</v>
      </c>
      <c r="E9" s="16">
        <v>195</v>
      </c>
      <c r="F9" s="16">
        <v>192</v>
      </c>
      <c r="G9" s="16">
        <v>195</v>
      </c>
      <c r="H9" s="16">
        <v>193.001</v>
      </c>
      <c r="I9" s="16">
        <v>193</v>
      </c>
      <c r="J9" s="16">
        <v>191</v>
      </c>
      <c r="K9" s="17">
        <v>6</v>
      </c>
      <c r="L9" s="17">
        <v>1159.001</v>
      </c>
      <c r="M9" s="18">
        <v>193.16683333333333</v>
      </c>
      <c r="N9" s="19">
        <v>22</v>
      </c>
      <c r="O9" s="20">
        <v>215.16683333333333</v>
      </c>
    </row>
    <row r="10" spans="1:17" x14ac:dyDescent="0.25">
      <c r="A10" s="12" t="s">
        <v>26</v>
      </c>
      <c r="B10" s="13" t="s">
        <v>102</v>
      </c>
      <c r="C10" s="14">
        <v>45151</v>
      </c>
      <c r="D10" s="15" t="s">
        <v>98</v>
      </c>
      <c r="E10" s="16">
        <v>191</v>
      </c>
      <c r="F10" s="16">
        <v>193.0001</v>
      </c>
      <c r="G10" s="16">
        <v>192</v>
      </c>
      <c r="H10" s="16">
        <v>191</v>
      </c>
      <c r="I10" s="16">
        <v>192</v>
      </c>
      <c r="J10" s="16">
        <v>193</v>
      </c>
      <c r="K10" s="17">
        <v>6</v>
      </c>
      <c r="L10" s="17">
        <v>1152.0001</v>
      </c>
      <c r="M10" s="18">
        <v>192.00001666666665</v>
      </c>
      <c r="N10" s="19">
        <v>12</v>
      </c>
      <c r="O10" s="20">
        <v>204.00001666666665</v>
      </c>
    </row>
    <row r="11" spans="1:17" x14ac:dyDescent="0.25">
      <c r="A11" s="12" t="s">
        <v>26</v>
      </c>
      <c r="B11" s="13" t="s">
        <v>102</v>
      </c>
      <c r="C11" s="14">
        <v>45165</v>
      </c>
      <c r="D11" s="15" t="s">
        <v>116</v>
      </c>
      <c r="E11" s="16">
        <v>192</v>
      </c>
      <c r="F11" s="16">
        <v>188</v>
      </c>
      <c r="G11" s="16">
        <v>192</v>
      </c>
      <c r="H11" s="16">
        <v>192</v>
      </c>
      <c r="I11" s="16"/>
      <c r="J11" s="16"/>
      <c r="K11" s="17">
        <v>4</v>
      </c>
      <c r="L11" s="17">
        <v>764</v>
      </c>
      <c r="M11" s="18">
        <v>191</v>
      </c>
      <c r="N11" s="19">
        <v>4</v>
      </c>
      <c r="O11" s="20">
        <v>195</v>
      </c>
    </row>
    <row r="12" spans="1:17" x14ac:dyDescent="0.25">
      <c r="A12" s="12" t="s">
        <v>26</v>
      </c>
      <c r="B12" s="13" t="s">
        <v>102</v>
      </c>
      <c r="C12" s="14">
        <v>45171</v>
      </c>
      <c r="D12" s="15" t="s">
        <v>232</v>
      </c>
      <c r="E12" s="16">
        <v>196</v>
      </c>
      <c r="F12" s="16">
        <v>193</v>
      </c>
      <c r="G12" s="16">
        <v>196</v>
      </c>
      <c r="H12" s="16">
        <v>198</v>
      </c>
      <c r="I12" s="16">
        <v>196</v>
      </c>
      <c r="J12" s="16">
        <v>194</v>
      </c>
      <c r="K12" s="17">
        <v>6</v>
      </c>
      <c r="L12" s="17">
        <v>1173</v>
      </c>
      <c r="M12" s="18">
        <v>195.5</v>
      </c>
      <c r="N12" s="19">
        <v>8</v>
      </c>
      <c r="O12" s="20">
        <v>203.5</v>
      </c>
    </row>
    <row r="13" spans="1:17" x14ac:dyDescent="0.25">
      <c r="A13" s="12" t="s">
        <v>26</v>
      </c>
      <c r="B13" s="13" t="s">
        <v>102</v>
      </c>
      <c r="C13" s="14">
        <v>45179</v>
      </c>
      <c r="D13" s="15" t="s">
        <v>98</v>
      </c>
      <c r="E13" s="16">
        <v>197</v>
      </c>
      <c r="F13" s="16">
        <v>197</v>
      </c>
      <c r="G13" s="16">
        <v>196</v>
      </c>
      <c r="H13" s="16">
        <v>194</v>
      </c>
      <c r="I13" s="16">
        <v>195.001</v>
      </c>
      <c r="J13" s="16">
        <v>198</v>
      </c>
      <c r="K13" s="17">
        <v>6</v>
      </c>
      <c r="L13" s="17">
        <v>1177.001</v>
      </c>
      <c r="M13" s="18">
        <v>196.16683333333333</v>
      </c>
      <c r="N13" s="19">
        <v>22</v>
      </c>
      <c r="O13" s="20">
        <v>218.16683333333333</v>
      </c>
    </row>
    <row r="14" spans="1:17" x14ac:dyDescent="0.25">
      <c r="A14" s="12" t="s">
        <v>26</v>
      </c>
      <c r="B14" s="13" t="s">
        <v>102</v>
      </c>
      <c r="C14" s="14">
        <v>45193</v>
      </c>
      <c r="D14" s="15" t="s">
        <v>116</v>
      </c>
      <c r="E14" s="16">
        <v>195</v>
      </c>
      <c r="F14" s="16">
        <v>196</v>
      </c>
      <c r="G14" s="16">
        <v>189</v>
      </c>
      <c r="H14" s="16">
        <v>193</v>
      </c>
      <c r="I14" s="16"/>
      <c r="J14" s="16"/>
      <c r="K14" s="17">
        <v>4</v>
      </c>
      <c r="L14" s="17">
        <v>773</v>
      </c>
      <c r="M14" s="18">
        <v>193.25</v>
      </c>
      <c r="N14" s="19">
        <v>11</v>
      </c>
      <c r="O14" s="20">
        <v>204.25</v>
      </c>
    </row>
    <row r="15" spans="1:17" x14ac:dyDescent="0.25">
      <c r="A15" s="12" t="s">
        <v>26</v>
      </c>
      <c r="B15" s="13" t="s">
        <v>102</v>
      </c>
      <c r="C15" s="14">
        <v>45207</v>
      </c>
      <c r="D15" s="15" t="s">
        <v>98</v>
      </c>
      <c r="E15" s="16">
        <v>191</v>
      </c>
      <c r="F15" s="16">
        <v>193</v>
      </c>
      <c r="G15" s="16">
        <v>196</v>
      </c>
      <c r="H15" s="16">
        <v>193</v>
      </c>
      <c r="I15" s="16"/>
      <c r="J15" s="16"/>
      <c r="K15" s="17">
        <v>4</v>
      </c>
      <c r="L15" s="17">
        <v>773</v>
      </c>
      <c r="M15" s="18">
        <v>193.25</v>
      </c>
      <c r="N15" s="19">
        <v>11</v>
      </c>
      <c r="O15" s="20">
        <v>204.25</v>
      </c>
    </row>
    <row r="16" spans="1:17" x14ac:dyDescent="0.25">
      <c r="A16" s="12" t="s">
        <v>26</v>
      </c>
      <c r="B16" s="13" t="s">
        <v>102</v>
      </c>
      <c r="C16" s="14">
        <v>45242</v>
      </c>
      <c r="D16" s="15" t="s">
        <v>98</v>
      </c>
      <c r="E16" s="16">
        <v>195</v>
      </c>
      <c r="F16" s="16">
        <v>198</v>
      </c>
      <c r="G16" s="16">
        <v>194</v>
      </c>
      <c r="H16" s="16">
        <v>192</v>
      </c>
      <c r="I16" s="16"/>
      <c r="J16" s="16"/>
      <c r="K16" s="17">
        <v>4</v>
      </c>
      <c r="L16" s="17">
        <v>779</v>
      </c>
      <c r="M16" s="18">
        <v>194.75</v>
      </c>
      <c r="N16" s="19">
        <v>11</v>
      </c>
      <c r="O16" s="20">
        <v>205.75</v>
      </c>
    </row>
    <row r="18" spans="11:15" x14ac:dyDescent="0.25">
      <c r="K18" s="8">
        <f>SUM(K2:K17)</f>
        <v>68</v>
      </c>
      <c r="L18" s="8">
        <f>SUM(L2:L17)</f>
        <v>13091.002100000002</v>
      </c>
      <c r="M18" s="7">
        <f>SUM(L18/K18)</f>
        <v>192.5147367647059</v>
      </c>
      <c r="N18" s="8">
        <f>SUM(N2:N17)</f>
        <v>136</v>
      </c>
      <c r="O18" s="11">
        <f>SUM(M18+N18)</f>
        <v>328.5147367647059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  <protectedRange algorithmName="SHA-512" hashValue="ON39YdpmFHfN9f47KpiRvqrKx0V9+erV1CNkpWzYhW/Qyc6aT8rEyCrvauWSYGZK2ia3o7vd3akF07acHAFpOA==" saltValue="yVW9XmDwTqEnmpSGai0KYg==" spinCount="100000" sqref="C10 C11" name="Range1_17"/>
    <protectedRange algorithmName="SHA-512" hashValue="ON39YdpmFHfN9f47KpiRvqrKx0V9+erV1CNkpWzYhW/Qyc6aT8rEyCrvauWSYGZK2ia3o7vd3akF07acHAFpOA==" saltValue="yVW9XmDwTqEnmpSGai0KYg==" spinCount="100000" sqref="E10:J10 B10 B11 E11:J11" name="Range1_18"/>
    <protectedRange algorithmName="SHA-512" hashValue="ON39YdpmFHfN9f47KpiRvqrKx0V9+erV1CNkpWzYhW/Qyc6aT8rEyCrvauWSYGZK2ia3o7vd3akF07acHAFpOA==" saltValue="yVW9XmDwTqEnmpSGai0KYg==" spinCount="100000" sqref="D10 D11" name="Range1_1_13"/>
    <protectedRange algorithmName="SHA-512" hashValue="ON39YdpmFHfN9f47KpiRvqrKx0V9+erV1CNkpWzYhW/Qyc6aT8rEyCrvauWSYGZK2ia3o7vd3akF07acHAFpOA==" saltValue="yVW9XmDwTqEnmpSGai0KYg==" spinCount="100000" sqref="D12" name="Range1_1_33"/>
    <protectedRange algorithmName="SHA-512" hashValue="ON39YdpmFHfN9f47KpiRvqrKx0V9+erV1CNkpWzYhW/Qyc6aT8rEyCrvauWSYGZK2ia3o7vd3akF07acHAFpOA==" saltValue="yVW9XmDwTqEnmpSGai0KYg==" spinCount="100000" sqref="E12:J12 B12:C12" name="Range1_70"/>
    <protectedRange algorithmName="SHA-512" hashValue="ON39YdpmFHfN9f47KpiRvqrKx0V9+erV1CNkpWzYhW/Qyc6aT8rEyCrvauWSYGZK2ia3o7vd3akF07acHAFpOA==" saltValue="yVW9XmDwTqEnmpSGai0KYg==" spinCount="100000" sqref="E13:J13 B13 B14 E14:J14" name="Range1_22"/>
    <protectedRange algorithmName="SHA-512" hashValue="ON39YdpmFHfN9f47KpiRvqrKx0V9+erV1CNkpWzYhW/Qyc6aT8rEyCrvauWSYGZK2ia3o7vd3akF07acHAFpOA==" saltValue="yVW9XmDwTqEnmpSGai0KYg==" spinCount="100000" sqref="D13 D14" name="Range1_1_17"/>
  </protectedRanges>
  <conditionalFormatting sqref="I2:I3">
    <cfRule type="top10" dxfId="219" priority="10" rank="1"/>
  </conditionalFormatting>
  <conditionalFormatting sqref="J2:J3">
    <cfRule type="top10" dxfId="218" priority="11" rank="1"/>
  </conditionalFormatting>
  <hyperlinks>
    <hyperlink ref="Q1" location="'National Rankings'!A1" display="Back to Ranking" xr:uid="{58C2B4EB-10E7-438D-91D0-5DF6C18397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FAD76F-A80C-4408-8841-70CC7037E8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E594-3122-4B3A-A7FA-D5A41B620EF2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103</v>
      </c>
      <c r="C2" s="41">
        <v>44661</v>
      </c>
      <c r="D2" s="67" t="s">
        <v>98</v>
      </c>
      <c r="E2" s="68">
        <v>191.1</v>
      </c>
      <c r="F2" s="68">
        <v>186</v>
      </c>
      <c r="G2" s="68">
        <v>182</v>
      </c>
      <c r="H2" s="68">
        <v>181</v>
      </c>
      <c r="I2" s="68"/>
      <c r="J2" s="68"/>
      <c r="K2" s="69">
        <v>4</v>
      </c>
      <c r="L2" s="69">
        <v>740.1</v>
      </c>
      <c r="M2" s="70">
        <v>185.02500000000001</v>
      </c>
      <c r="N2" s="71">
        <v>2</v>
      </c>
      <c r="O2" s="72">
        <v>187.02500000000001</v>
      </c>
    </row>
    <row r="3" spans="1:17" x14ac:dyDescent="0.25">
      <c r="A3" s="40" t="s">
        <v>26</v>
      </c>
      <c r="B3" s="39" t="s">
        <v>103</v>
      </c>
      <c r="C3" s="41">
        <v>45060</v>
      </c>
      <c r="D3" s="67" t="s">
        <v>98</v>
      </c>
      <c r="E3" s="68">
        <v>172</v>
      </c>
      <c r="F3" s="68">
        <v>186</v>
      </c>
      <c r="G3" s="68">
        <v>182</v>
      </c>
      <c r="H3" s="68">
        <v>174</v>
      </c>
      <c r="I3" s="68"/>
      <c r="J3" s="68"/>
      <c r="K3" s="69">
        <v>4</v>
      </c>
      <c r="L3" s="69">
        <v>714</v>
      </c>
      <c r="M3" s="70">
        <v>178.5</v>
      </c>
      <c r="N3" s="71">
        <v>2</v>
      </c>
      <c r="O3" s="72">
        <v>180.5</v>
      </c>
    </row>
    <row r="4" spans="1:17" x14ac:dyDescent="0.25">
      <c r="A4" s="12" t="s">
        <v>26</v>
      </c>
      <c r="B4" s="13" t="s">
        <v>103</v>
      </c>
      <c r="C4" s="14">
        <v>45088</v>
      </c>
      <c r="D4" s="15" t="s">
        <v>98</v>
      </c>
      <c r="E4" s="16">
        <v>186</v>
      </c>
      <c r="F4" s="16">
        <v>188</v>
      </c>
      <c r="G4" s="16">
        <v>186</v>
      </c>
      <c r="H4" s="16">
        <v>185</v>
      </c>
      <c r="I4" s="16"/>
      <c r="J4" s="16"/>
      <c r="K4" s="17">
        <v>4</v>
      </c>
      <c r="L4" s="17">
        <v>745</v>
      </c>
      <c r="M4" s="18">
        <v>186.25</v>
      </c>
      <c r="N4" s="19">
        <v>2</v>
      </c>
      <c r="O4" s="20">
        <v>188.25</v>
      </c>
    </row>
    <row r="5" spans="1:17" x14ac:dyDescent="0.25">
      <c r="A5" s="12" t="s">
        <v>26</v>
      </c>
      <c r="B5" s="13" t="s">
        <v>103</v>
      </c>
      <c r="C5" s="14">
        <v>45151</v>
      </c>
      <c r="D5" s="15" t="s">
        <v>98</v>
      </c>
      <c r="E5" s="16">
        <v>179.0001</v>
      </c>
      <c r="F5" s="16">
        <v>181</v>
      </c>
      <c r="G5" s="16">
        <v>183</v>
      </c>
      <c r="H5" s="16">
        <v>185</v>
      </c>
      <c r="I5" s="16">
        <v>190</v>
      </c>
      <c r="J5" s="16">
        <v>187</v>
      </c>
      <c r="K5" s="17">
        <v>6</v>
      </c>
      <c r="L5" s="17">
        <v>1105.0001</v>
      </c>
      <c r="M5" s="18">
        <v>184.16668333333334</v>
      </c>
      <c r="N5" s="19">
        <v>4</v>
      </c>
      <c r="O5" s="20">
        <v>188.16668333333334</v>
      </c>
    </row>
    <row r="7" spans="1:17" x14ac:dyDescent="0.25">
      <c r="K7" s="8">
        <f>SUM(K2:K6)</f>
        <v>18</v>
      </c>
      <c r="L7" s="8">
        <f>SUM(L2:L6)</f>
        <v>3304.1000999999997</v>
      </c>
      <c r="M7" s="7">
        <f>SUM(L7/K7)</f>
        <v>183.56111666666663</v>
      </c>
      <c r="N7" s="8">
        <f>SUM(N2:N6)</f>
        <v>10</v>
      </c>
      <c r="O7" s="11">
        <f>SUM(M7+N7)</f>
        <v>193.56111666666663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5" name="Range1_17"/>
    <protectedRange algorithmName="SHA-512" hashValue="ON39YdpmFHfN9f47KpiRvqrKx0V9+erV1CNkpWzYhW/Qyc6aT8rEyCrvauWSYGZK2ia3o7vd3akF07acHAFpOA==" saltValue="yVW9XmDwTqEnmpSGai0KYg==" spinCount="100000" sqref="E5:J5 B5" name="Range1_18"/>
    <protectedRange algorithmName="SHA-512" hashValue="ON39YdpmFHfN9f47KpiRvqrKx0V9+erV1CNkpWzYhW/Qyc6aT8rEyCrvauWSYGZK2ia3o7vd3akF07acHAFpOA==" saltValue="yVW9XmDwTqEnmpSGai0KYg==" spinCount="100000" sqref="D5" name="Range1_1_13"/>
  </protectedRanges>
  <conditionalFormatting sqref="I2">
    <cfRule type="top10" dxfId="217" priority="4" rank="1"/>
  </conditionalFormatting>
  <conditionalFormatting sqref="J2">
    <cfRule type="top10" dxfId="216" priority="5" rank="1"/>
  </conditionalFormatting>
  <hyperlinks>
    <hyperlink ref="Q1" location="'National Rankings'!A1" display="Back to Ranking" xr:uid="{B6F11B19-D709-44B0-A9BA-82A690163C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648114-9A81-479E-B896-A39BBA90F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3D96-AA4B-4026-88CF-6291BD927449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40</v>
      </c>
      <c r="C2" s="14">
        <v>8493</v>
      </c>
      <c r="D2" s="15" t="s">
        <v>42</v>
      </c>
      <c r="E2" s="16">
        <v>193</v>
      </c>
      <c r="F2" s="16">
        <v>190</v>
      </c>
      <c r="G2" s="16">
        <v>190</v>
      </c>
      <c r="H2" s="16">
        <v>188</v>
      </c>
      <c r="I2" s="16"/>
      <c r="J2" s="16"/>
      <c r="K2" s="17">
        <v>4</v>
      </c>
      <c r="L2" s="17">
        <v>761</v>
      </c>
      <c r="M2" s="18">
        <v>190.25</v>
      </c>
      <c r="N2" s="19">
        <v>13</v>
      </c>
      <c r="O2" s="20">
        <v>203.25</v>
      </c>
    </row>
    <row r="3" spans="1:17" x14ac:dyDescent="0.25">
      <c r="A3" s="12" t="s">
        <v>26</v>
      </c>
      <c r="B3" s="39" t="s">
        <v>40</v>
      </c>
      <c r="C3" s="14">
        <v>45052</v>
      </c>
      <c r="D3" s="15" t="s">
        <v>120</v>
      </c>
      <c r="E3" s="16">
        <v>186</v>
      </c>
      <c r="F3" s="16">
        <v>187</v>
      </c>
      <c r="G3" s="16">
        <v>192</v>
      </c>
      <c r="H3" s="16">
        <v>194</v>
      </c>
      <c r="I3" s="16"/>
      <c r="J3" s="16"/>
      <c r="K3" s="17">
        <v>4</v>
      </c>
      <c r="L3" s="17">
        <v>759</v>
      </c>
      <c r="M3" s="18">
        <v>189.75</v>
      </c>
      <c r="N3" s="19">
        <v>5</v>
      </c>
      <c r="O3" s="20">
        <v>194.75</v>
      </c>
    </row>
    <row r="4" spans="1:17" x14ac:dyDescent="0.25">
      <c r="A4" s="40" t="s">
        <v>26</v>
      </c>
      <c r="B4" s="39" t="s">
        <v>40</v>
      </c>
      <c r="C4" s="41">
        <v>45108</v>
      </c>
      <c r="D4" s="67" t="s">
        <v>120</v>
      </c>
      <c r="E4" s="16">
        <v>187</v>
      </c>
      <c r="F4" s="16">
        <v>184</v>
      </c>
      <c r="G4" s="16">
        <v>184</v>
      </c>
      <c r="H4" s="16">
        <v>186.001</v>
      </c>
      <c r="I4" s="16"/>
      <c r="J4" s="16"/>
      <c r="K4" s="69">
        <v>4</v>
      </c>
      <c r="L4" s="69">
        <v>741.00099999999998</v>
      </c>
      <c r="M4" s="70">
        <v>185.25024999999999</v>
      </c>
      <c r="N4" s="71">
        <v>13</v>
      </c>
      <c r="O4" s="72">
        <v>198.25024999999999</v>
      </c>
    </row>
    <row r="5" spans="1:17" x14ac:dyDescent="0.25">
      <c r="A5" s="12" t="s">
        <v>26</v>
      </c>
      <c r="B5" s="13" t="s">
        <v>40</v>
      </c>
      <c r="C5" s="14">
        <v>45143</v>
      </c>
      <c r="D5" s="15" t="s">
        <v>120</v>
      </c>
      <c r="E5" s="16">
        <v>149</v>
      </c>
      <c r="F5" s="16">
        <v>191</v>
      </c>
      <c r="G5" s="16">
        <v>190</v>
      </c>
      <c r="H5" s="16">
        <v>192</v>
      </c>
      <c r="I5" s="16"/>
      <c r="J5" s="16"/>
      <c r="K5" s="17">
        <v>4</v>
      </c>
      <c r="L5" s="17">
        <v>722</v>
      </c>
      <c r="M5" s="18">
        <v>180.5</v>
      </c>
      <c r="N5" s="19">
        <v>3</v>
      </c>
      <c r="O5" s="20">
        <v>184.5</v>
      </c>
    </row>
    <row r="6" spans="1:17" x14ac:dyDescent="0.25">
      <c r="A6" s="12" t="s">
        <v>26</v>
      </c>
      <c r="B6" s="13" t="s">
        <v>40</v>
      </c>
      <c r="C6" s="14">
        <v>45150</v>
      </c>
      <c r="D6" s="85" t="s">
        <v>38</v>
      </c>
      <c r="E6" s="86">
        <v>193</v>
      </c>
      <c r="F6" s="86">
        <v>188</v>
      </c>
      <c r="G6" s="86">
        <v>187</v>
      </c>
      <c r="H6" s="86">
        <v>186</v>
      </c>
      <c r="I6" s="86">
        <v>185</v>
      </c>
      <c r="J6" s="86">
        <v>194</v>
      </c>
      <c r="K6" s="87">
        <v>6</v>
      </c>
      <c r="L6" s="17">
        <v>1133</v>
      </c>
      <c r="M6" s="18">
        <v>188.83333333333334</v>
      </c>
      <c r="N6" s="19">
        <v>4</v>
      </c>
      <c r="O6" s="20">
        <v>192.83</v>
      </c>
    </row>
    <row r="7" spans="1:17" x14ac:dyDescent="0.25">
      <c r="A7" s="12" t="s">
        <v>26</v>
      </c>
      <c r="B7" s="13" t="s">
        <v>40</v>
      </c>
      <c r="C7" s="14">
        <v>45206</v>
      </c>
      <c r="D7" s="15" t="s">
        <v>120</v>
      </c>
      <c r="E7" s="16">
        <v>191</v>
      </c>
      <c r="F7" s="16">
        <v>191</v>
      </c>
      <c r="G7" s="16">
        <v>194</v>
      </c>
      <c r="H7" s="16">
        <v>185</v>
      </c>
      <c r="I7" s="16"/>
      <c r="J7" s="16"/>
      <c r="K7" s="17">
        <v>4</v>
      </c>
      <c r="L7" s="17">
        <v>761</v>
      </c>
      <c r="M7" s="18">
        <v>190.25</v>
      </c>
      <c r="N7" s="19">
        <v>11</v>
      </c>
      <c r="O7" s="20">
        <v>201.25</v>
      </c>
    </row>
    <row r="9" spans="1:17" x14ac:dyDescent="0.25">
      <c r="K9" s="8">
        <f>SUM(K2:K8)</f>
        <v>26</v>
      </c>
      <c r="L9" s="8">
        <f>SUM(L2:L8)</f>
        <v>4877.0010000000002</v>
      </c>
      <c r="M9" s="7">
        <f>SUM(L9/K9)</f>
        <v>187.57696153846155</v>
      </c>
      <c r="N9" s="8">
        <f>SUM(N2:N8)</f>
        <v>49</v>
      </c>
      <c r="O9" s="11">
        <f>SUM(M9+N9)</f>
        <v>236.57696153846155</v>
      </c>
    </row>
  </sheetData>
  <protectedRanges>
    <protectedRange algorithmName="SHA-512" hashValue="ON39YdpmFHfN9f47KpiRvqrKx0V9+erV1CNkpWzYhW/Qyc6aT8rEyCrvauWSYGZK2ia3o7vd3akF07acHAFpOA==" saltValue="yVW9XmDwTqEnmpSGai0KYg==" spinCount="100000" sqref="I3:J4 B3:C4" name="Range1_6"/>
    <protectedRange algorithmName="SHA-512" hashValue="ON39YdpmFHfN9f47KpiRvqrKx0V9+erV1CNkpWzYhW/Qyc6aT8rEyCrvauWSYGZK2ia3o7vd3akF07acHAFpOA==" saltValue="yVW9XmDwTqEnmpSGai0KYg==" spinCount="100000" sqref="D3:D4" name="Range1_1_2"/>
    <protectedRange algorithmName="SHA-512" hashValue="ON39YdpmFHfN9f47KpiRvqrKx0V9+erV1CNkpWzYhW/Qyc6aT8rEyCrvauWSYGZK2ia3o7vd3akF07acHAFpOA==" saltValue="yVW9XmDwTqEnmpSGai0KYg==" spinCount="100000" sqref="E3:H4" name="Range1_3_2"/>
    <protectedRange sqref="C7 E7:J7" name="Range1_14"/>
    <protectedRange sqref="D7" name="Range1_1_9"/>
  </protectedRanges>
  <conditionalFormatting sqref="D2">
    <cfRule type="top10" dxfId="215" priority="9" rank="1"/>
  </conditionalFormatting>
  <hyperlinks>
    <hyperlink ref="Q1" location="'National Rankings'!A1" display="Back to Ranking" xr:uid="{9C9E40CE-0BA8-4ACB-808C-D8A00E53BD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4DE1D0-38F5-4D59-827C-EC833285E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0BAD9-43D3-48E1-B26D-4C38C837ECC2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169</v>
      </c>
      <c r="C2" s="41">
        <v>45087</v>
      </c>
      <c r="D2" s="67" t="s">
        <v>44</v>
      </c>
      <c r="E2" s="68">
        <v>196.00399999999999</v>
      </c>
      <c r="F2" s="68">
        <v>189.001</v>
      </c>
      <c r="G2" s="68">
        <v>196.001</v>
      </c>
      <c r="H2" s="68"/>
      <c r="I2" s="68"/>
      <c r="J2" s="68"/>
      <c r="K2" s="69">
        <v>3</v>
      </c>
      <c r="L2" s="69">
        <v>581.00599999999997</v>
      </c>
      <c r="M2" s="70">
        <v>193.66866666666667</v>
      </c>
      <c r="N2" s="71">
        <v>9</v>
      </c>
      <c r="O2" s="72">
        <v>202.66866666666667</v>
      </c>
    </row>
    <row r="4" spans="1:17" x14ac:dyDescent="0.25">
      <c r="K4" s="8">
        <f>SUM(K2:K3)</f>
        <v>3</v>
      </c>
      <c r="L4" s="8">
        <f>SUM(L2:L3)</f>
        <v>581.00599999999997</v>
      </c>
      <c r="M4" s="7">
        <f>SUM(L4/K4)</f>
        <v>193.66866666666667</v>
      </c>
      <c r="N4" s="8">
        <f>SUM(N2:N3)</f>
        <v>9</v>
      </c>
      <c r="O4" s="11">
        <f>SUM(M4+N4)</f>
        <v>202.66866666666667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3B2F2754-F541-4C7C-87A9-F9BC6134C4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A2A82B-CBD8-458A-8BEC-EBA0A66CC5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5222-1684-4A32-9027-E6F48C7AAA95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7" t="s">
        <v>26</v>
      </c>
      <c r="B2" s="38" t="s">
        <v>56</v>
      </c>
      <c r="C2" s="14">
        <v>45011</v>
      </c>
      <c r="D2" s="37" t="s">
        <v>33</v>
      </c>
      <c r="E2" s="37">
        <v>190</v>
      </c>
      <c r="F2" s="37">
        <v>199</v>
      </c>
      <c r="G2" s="37">
        <v>197</v>
      </c>
      <c r="H2" s="37">
        <v>198</v>
      </c>
      <c r="I2" s="37"/>
      <c r="J2" s="37"/>
      <c r="K2" s="37">
        <v>4</v>
      </c>
      <c r="L2" s="37">
        <v>784</v>
      </c>
      <c r="M2" s="37">
        <v>196</v>
      </c>
      <c r="N2" s="37">
        <v>11</v>
      </c>
      <c r="O2" s="37">
        <v>207</v>
      </c>
    </row>
    <row r="3" spans="1:17" x14ac:dyDescent="0.25">
      <c r="A3" s="12" t="s">
        <v>26</v>
      </c>
      <c r="B3" s="13" t="s">
        <v>56</v>
      </c>
      <c r="C3" s="14">
        <v>45193</v>
      </c>
      <c r="D3" s="15" t="s">
        <v>33</v>
      </c>
      <c r="E3" s="16">
        <v>193</v>
      </c>
      <c r="F3" s="16">
        <v>194</v>
      </c>
      <c r="G3" s="16">
        <v>190</v>
      </c>
      <c r="H3" s="16">
        <v>192</v>
      </c>
      <c r="I3" s="16"/>
      <c r="J3" s="16"/>
      <c r="K3" s="17">
        <v>4</v>
      </c>
      <c r="L3" s="17">
        <v>769</v>
      </c>
      <c r="M3" s="18">
        <v>192.25</v>
      </c>
      <c r="N3" s="19">
        <v>11</v>
      </c>
      <c r="O3" s="20">
        <v>203.25</v>
      </c>
    </row>
    <row r="4" spans="1:17" x14ac:dyDescent="0.25">
      <c r="A4" s="12" t="s">
        <v>26</v>
      </c>
      <c r="B4" s="13" t="s">
        <v>56</v>
      </c>
      <c r="C4" s="14">
        <v>45199</v>
      </c>
      <c r="D4" s="15" t="s">
        <v>33</v>
      </c>
      <c r="E4" s="16">
        <v>194</v>
      </c>
      <c r="F4" s="16">
        <v>192</v>
      </c>
      <c r="G4" s="16">
        <v>193</v>
      </c>
      <c r="H4" s="16">
        <v>191</v>
      </c>
      <c r="I4" s="16">
        <v>191.001</v>
      </c>
      <c r="J4" s="16">
        <v>196</v>
      </c>
      <c r="K4" s="17">
        <v>6</v>
      </c>
      <c r="L4" s="17">
        <v>1157.001</v>
      </c>
      <c r="M4" s="18">
        <v>192.83349999999999</v>
      </c>
      <c r="N4" s="19">
        <v>26</v>
      </c>
      <c r="O4" s="20">
        <v>218.83349999999999</v>
      </c>
    </row>
    <row r="5" spans="1:17" x14ac:dyDescent="0.25">
      <c r="A5" s="12" t="s">
        <v>26</v>
      </c>
      <c r="B5" s="13" t="s">
        <v>56</v>
      </c>
      <c r="C5" s="14">
        <v>45241</v>
      </c>
      <c r="D5" s="15" t="s">
        <v>33</v>
      </c>
      <c r="E5" s="16">
        <v>192</v>
      </c>
      <c r="F5" s="16">
        <v>194</v>
      </c>
      <c r="G5" s="16">
        <v>196</v>
      </c>
      <c r="H5" s="16">
        <v>199</v>
      </c>
      <c r="I5" s="16">
        <v>191</v>
      </c>
      <c r="J5" s="16">
        <v>196</v>
      </c>
      <c r="K5" s="17">
        <v>6</v>
      </c>
      <c r="L5" s="17">
        <v>1168</v>
      </c>
      <c r="M5" s="18">
        <v>194.66666666666666</v>
      </c>
      <c r="N5" s="19">
        <v>26</v>
      </c>
      <c r="O5" s="20">
        <v>220.66666666666666</v>
      </c>
    </row>
    <row r="7" spans="1:17" x14ac:dyDescent="0.25">
      <c r="K7" s="8">
        <f>SUM(K2:K6)</f>
        <v>20</v>
      </c>
      <c r="L7" s="8">
        <f>SUM(L2:L6)</f>
        <v>3878.0010000000002</v>
      </c>
      <c r="M7" s="7">
        <f>SUM(L7/K7)</f>
        <v>193.90005000000002</v>
      </c>
      <c r="N7" s="8">
        <f>SUM(N2:N6)</f>
        <v>74</v>
      </c>
      <c r="O7" s="11">
        <f>SUM(M7+N7)</f>
        <v>267.90005000000002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:D3">
    <cfRule type="top10" dxfId="214" priority="1" rank="1"/>
  </conditionalFormatting>
  <conditionalFormatting sqref="I2:I3">
    <cfRule type="top10" dxfId="213" priority="3" rank="1"/>
  </conditionalFormatting>
  <hyperlinks>
    <hyperlink ref="Q1" location="'National Rankings'!A1" display="Back to Ranking" xr:uid="{79979F17-8956-4F53-AD5B-3248180539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89395B-2159-4D38-9D72-56F068CFAE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FD561-9D36-4277-9FB7-C9A9B7F2EBA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160</v>
      </c>
      <c r="C2" s="14">
        <v>45069</v>
      </c>
      <c r="D2" s="15" t="s">
        <v>161</v>
      </c>
      <c r="E2" s="16">
        <v>184</v>
      </c>
      <c r="F2" s="16">
        <v>186</v>
      </c>
      <c r="G2" s="16">
        <v>181</v>
      </c>
      <c r="H2" s="16"/>
      <c r="I2" s="16"/>
      <c r="J2" s="16"/>
      <c r="K2" s="17">
        <v>3</v>
      </c>
      <c r="L2" s="17">
        <v>551</v>
      </c>
      <c r="M2" s="18">
        <v>183.66666666666666</v>
      </c>
      <c r="N2" s="19">
        <v>4</v>
      </c>
      <c r="O2" s="20">
        <v>187.66666666666666</v>
      </c>
    </row>
    <row r="3" spans="1:17" x14ac:dyDescent="0.25">
      <c r="A3" s="12" t="s">
        <v>26</v>
      </c>
      <c r="B3" s="13" t="s">
        <v>160</v>
      </c>
      <c r="C3" s="14">
        <v>45153</v>
      </c>
      <c r="D3" s="15" t="s">
        <v>161</v>
      </c>
      <c r="E3" s="16">
        <v>187</v>
      </c>
      <c r="F3" s="16">
        <v>186</v>
      </c>
      <c r="G3" s="16">
        <v>183</v>
      </c>
      <c r="H3" s="16"/>
      <c r="I3" s="16"/>
      <c r="J3" s="16"/>
      <c r="K3" s="17">
        <v>3</v>
      </c>
      <c r="L3" s="17">
        <v>556</v>
      </c>
      <c r="M3" s="18">
        <v>185.33333333333334</v>
      </c>
      <c r="N3" s="19">
        <v>5</v>
      </c>
      <c r="O3" s="20">
        <v>190.33333333333334</v>
      </c>
    </row>
    <row r="5" spans="1:17" x14ac:dyDescent="0.25">
      <c r="K5" s="8">
        <f>SUM(K2:K4)</f>
        <v>6</v>
      </c>
      <c r="L5" s="8">
        <f>SUM(L2:L4)</f>
        <v>1107</v>
      </c>
      <c r="M5" s="7">
        <f>SUM(L5/K5)</f>
        <v>184.5</v>
      </c>
      <c r="N5" s="8">
        <f>SUM(N2:N4)</f>
        <v>9</v>
      </c>
      <c r="O5" s="11">
        <f>SUM(M5+N5)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 B3 E3:J3" name="Range1_4_2"/>
    <protectedRange algorithmName="SHA-512" hashValue="ON39YdpmFHfN9f47KpiRvqrKx0V9+erV1CNkpWzYhW/Qyc6aT8rEyCrvauWSYGZK2ia3o7vd3akF07acHAFpOA==" saltValue="yVW9XmDwTqEnmpSGai0KYg==" spinCount="100000" sqref="D2 D3" name="Range1_1_1_1"/>
  </protectedRanges>
  <conditionalFormatting sqref="H2:H3">
    <cfRule type="top10" dxfId="315" priority="4" rank="1"/>
  </conditionalFormatting>
  <conditionalFormatting sqref="H2:J3">
    <cfRule type="cellIs" dxfId="314" priority="2" operator="greaterThanOrEqual">
      <formula>200</formula>
    </cfRule>
  </conditionalFormatting>
  <conditionalFormatting sqref="I2:I3">
    <cfRule type="top10" dxfId="313" priority="3" rank="1"/>
  </conditionalFormatting>
  <conditionalFormatting sqref="J2:J3">
    <cfRule type="top10" dxfId="312" priority="7" rank="1"/>
  </conditionalFormatting>
  <hyperlinks>
    <hyperlink ref="Q1" location="'National Rankings'!A1" display="Back to Ranking" xr:uid="{D56D825B-A252-4934-B743-8BA60A4DF14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7261FF-B471-471B-BE92-32CC4A8357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6EB8-502D-405B-A2F1-4E03F493E5D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256</v>
      </c>
      <c r="C2" s="14">
        <v>45207</v>
      </c>
      <c r="D2" s="15" t="s">
        <v>42</v>
      </c>
      <c r="E2" s="16">
        <v>194</v>
      </c>
      <c r="F2" s="16">
        <v>195</v>
      </c>
      <c r="G2" s="16">
        <v>198</v>
      </c>
      <c r="H2" s="16">
        <v>194</v>
      </c>
      <c r="I2" s="16"/>
      <c r="J2" s="16"/>
      <c r="K2" s="17">
        <v>4</v>
      </c>
      <c r="L2" s="17">
        <v>781</v>
      </c>
      <c r="M2" s="18">
        <v>195.25</v>
      </c>
      <c r="N2" s="19">
        <v>5</v>
      </c>
      <c r="O2" s="20">
        <v>200.25</v>
      </c>
    </row>
    <row r="4" spans="1:17" x14ac:dyDescent="0.25">
      <c r="K4" s="8">
        <f>SUM(K2:K3)</f>
        <v>4</v>
      </c>
      <c r="L4" s="8">
        <f>SUM(L2:L3)</f>
        <v>781</v>
      </c>
      <c r="M4" s="7">
        <f>SUM(L4/K4)</f>
        <v>195.25</v>
      </c>
      <c r="N4" s="8">
        <f>SUM(N2:N3)</f>
        <v>5</v>
      </c>
      <c r="O4" s="11">
        <f>SUM(M4+N4)</f>
        <v>200.25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212" priority="1" rank="1"/>
  </conditionalFormatting>
  <conditionalFormatting sqref="J2">
    <cfRule type="top10" dxfId="211" priority="2" rank="1"/>
  </conditionalFormatting>
  <hyperlinks>
    <hyperlink ref="Q1" location="'National Rankings'!A1" display="Back to Ranking" xr:uid="{75C45FC8-6053-4E55-8C3D-AE520ED3402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29E8BE-8183-4373-A6BA-0E6EC2F00D0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ht="15" customHeight="1" x14ac:dyDescent="0.25">
      <c r="A2" s="12" t="s">
        <v>26</v>
      </c>
      <c r="B2" s="13" t="s">
        <v>39</v>
      </c>
      <c r="C2" s="14">
        <v>45024</v>
      </c>
      <c r="D2" s="15" t="s">
        <v>44</v>
      </c>
      <c r="E2" s="16">
        <v>187</v>
      </c>
      <c r="F2" s="16">
        <v>183</v>
      </c>
      <c r="G2" s="16">
        <v>183</v>
      </c>
      <c r="H2" s="16"/>
      <c r="I2" s="16"/>
      <c r="J2" s="16"/>
      <c r="K2" s="17">
        <v>3</v>
      </c>
      <c r="L2" s="17">
        <v>553.00300000000004</v>
      </c>
      <c r="M2" s="18">
        <v>184.33433333333335</v>
      </c>
      <c r="N2" s="19">
        <v>6</v>
      </c>
      <c r="O2" s="20">
        <v>190.33433333333335</v>
      </c>
    </row>
    <row r="4" spans="1:17" x14ac:dyDescent="0.25">
      <c r="K4" s="8">
        <f>SUM(K2:K3)</f>
        <v>3</v>
      </c>
      <c r="L4" s="8">
        <f>SUM(L2:L3)</f>
        <v>553.00300000000004</v>
      </c>
      <c r="M4" s="7">
        <f>SUM(L4/K4)</f>
        <v>184.33433333333335</v>
      </c>
      <c r="N4" s="8">
        <f>SUM(N2:N3)</f>
        <v>6</v>
      </c>
      <c r="O4" s="11">
        <f>SUM(M4+N4)</f>
        <v>190.33433333333335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4"/>
    <protectedRange algorithmName="SHA-512" hashValue="ON39YdpmFHfN9f47KpiRvqrKx0V9+erV1CNkpWzYhW/Qyc6aT8rEyCrvauWSYGZK2ia3o7vd3akF07acHAFpOA==" saltValue="yVW9XmDwTqEnmpSGai0KYg==" spinCount="100000" sqref="E2:H2" name="Range1_3_1_4"/>
  </protectedRanges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02C7-39AA-43CE-88A6-A1A13B459586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128</v>
      </c>
      <c r="C2" s="41">
        <v>45053</v>
      </c>
      <c r="D2" s="67" t="s">
        <v>122</v>
      </c>
      <c r="E2" s="68">
        <v>176</v>
      </c>
      <c r="F2" s="68">
        <v>182</v>
      </c>
      <c r="G2" s="68">
        <v>179</v>
      </c>
      <c r="H2" s="68">
        <v>173</v>
      </c>
      <c r="I2" s="68"/>
      <c r="J2" s="68"/>
      <c r="K2" s="69">
        <v>4</v>
      </c>
      <c r="L2" s="69">
        <v>710</v>
      </c>
      <c r="M2" s="70">
        <v>177.5</v>
      </c>
      <c r="N2" s="71">
        <v>2</v>
      </c>
      <c r="O2" s="72">
        <v>179.5</v>
      </c>
    </row>
    <row r="3" spans="1:17" x14ac:dyDescent="0.25">
      <c r="A3" s="40" t="s">
        <v>26</v>
      </c>
      <c r="B3" s="39" t="s">
        <v>128</v>
      </c>
      <c r="C3" s="41">
        <v>45081</v>
      </c>
      <c r="D3" s="67" t="s">
        <v>122</v>
      </c>
      <c r="E3" s="68">
        <v>174</v>
      </c>
      <c r="F3" s="68">
        <v>172</v>
      </c>
      <c r="G3" s="68">
        <v>177</v>
      </c>
      <c r="H3" s="68">
        <v>170</v>
      </c>
      <c r="I3" s="68"/>
      <c r="J3" s="68"/>
      <c r="K3" s="69">
        <v>4</v>
      </c>
      <c r="L3" s="69">
        <v>693</v>
      </c>
      <c r="M3" s="70">
        <v>173.25</v>
      </c>
      <c r="N3" s="71">
        <v>2</v>
      </c>
      <c r="O3" s="72">
        <v>175.25</v>
      </c>
    </row>
    <row r="5" spans="1:17" x14ac:dyDescent="0.25">
      <c r="K5" s="8">
        <f>SUM(K2:K4)</f>
        <v>8</v>
      </c>
      <c r="L5" s="8">
        <f>SUM(L2:L4)</f>
        <v>1403</v>
      </c>
      <c r="M5" s="7">
        <f>SUM(L5/K5)</f>
        <v>175.375</v>
      </c>
      <c r="N5" s="8">
        <f>SUM(N2:N4)</f>
        <v>4</v>
      </c>
      <c r="O5" s="11">
        <f>SUM(M5+N5)</f>
        <v>179.375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I2">
    <cfRule type="top10" dxfId="210" priority="3" rank="1"/>
    <cfRule type="top10" dxfId="209" priority="8" rank="1"/>
  </conditionalFormatting>
  <conditionalFormatting sqref="I2:J2">
    <cfRule type="cellIs" dxfId="208" priority="1" operator="greaterThanOrEqual">
      <formula>200</formula>
    </cfRule>
  </conditionalFormatting>
  <conditionalFormatting sqref="J2">
    <cfRule type="top10" dxfId="207" priority="2" rank="1"/>
  </conditionalFormatting>
  <hyperlinks>
    <hyperlink ref="Q1" location="'National Rankings'!A1" display="Back to Ranking" xr:uid="{DD9ED7DA-9E36-4171-B7FA-BDF734CE8D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7D206-7DFD-478D-A9BE-C1E1611633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3DB8-F1B9-4049-A770-72217B098D97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22.285156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157</v>
      </c>
      <c r="C2" s="41">
        <v>45080</v>
      </c>
      <c r="D2" s="67" t="s">
        <v>53</v>
      </c>
      <c r="E2" s="68">
        <v>184</v>
      </c>
      <c r="F2" s="68">
        <v>180</v>
      </c>
      <c r="G2" s="68">
        <v>188</v>
      </c>
      <c r="H2" s="68">
        <v>180</v>
      </c>
      <c r="I2" s="68"/>
      <c r="J2" s="68"/>
      <c r="K2" s="69">
        <v>4</v>
      </c>
      <c r="L2" s="69">
        <v>732</v>
      </c>
      <c r="M2" s="70">
        <v>183</v>
      </c>
      <c r="N2" s="71">
        <v>2</v>
      </c>
      <c r="O2" s="72">
        <v>185</v>
      </c>
    </row>
    <row r="4" spans="1:17" x14ac:dyDescent="0.25">
      <c r="K4" s="8">
        <f>SUM(K2:K3)</f>
        <v>4</v>
      </c>
      <c r="L4" s="8">
        <f>SUM(L2:L3)</f>
        <v>732</v>
      </c>
      <c r="M4" s="7">
        <f>SUM(L4/K4)</f>
        <v>183</v>
      </c>
      <c r="N4" s="8">
        <f>SUM(N2:N3)</f>
        <v>2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7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I2">
    <cfRule type="top10" dxfId="206" priority="3" rank="1"/>
  </conditionalFormatting>
  <conditionalFormatting sqref="I2:J2">
    <cfRule type="cellIs" dxfId="205" priority="2" operator="greaterThanOrEqual">
      <formula>200</formula>
    </cfRule>
  </conditionalFormatting>
  <conditionalFormatting sqref="J2">
    <cfRule type="top10" dxfId="204" priority="7" rank="1"/>
  </conditionalFormatting>
  <hyperlinks>
    <hyperlink ref="Q1" location="'National Rankings'!A1" display="Back to Ranking" xr:uid="{2D1C9337-8117-48F6-9DB0-3C8DB755F6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484A8-0BCF-4207-90F2-995D2211B1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73F4-C443-4555-9CC2-C820A64A9D5E}">
  <sheetPr codeName="Sheet15"/>
  <dimension ref="A1:Q15"/>
  <sheetViews>
    <sheetView workbookViewId="0">
      <selection activeCell="K16" sqref="K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31</v>
      </c>
      <c r="C2" s="14">
        <v>44982</v>
      </c>
      <c r="D2" s="15" t="s">
        <v>29</v>
      </c>
      <c r="E2" s="16">
        <v>161</v>
      </c>
      <c r="F2" s="16">
        <v>174</v>
      </c>
      <c r="G2" s="16">
        <v>169</v>
      </c>
      <c r="H2" s="16">
        <v>182</v>
      </c>
      <c r="I2" s="16"/>
      <c r="J2" s="16"/>
      <c r="K2" s="17">
        <v>4</v>
      </c>
      <c r="L2" s="17">
        <v>686</v>
      </c>
      <c r="M2" s="18">
        <v>171.5</v>
      </c>
      <c r="N2" s="19">
        <v>2</v>
      </c>
      <c r="O2" s="20">
        <v>173.5</v>
      </c>
    </row>
    <row r="3" spans="1:17" x14ac:dyDescent="0.25">
      <c r="A3" s="12" t="s">
        <v>26</v>
      </c>
      <c r="B3" s="13" t="s">
        <v>31</v>
      </c>
      <c r="C3" s="14">
        <v>44996</v>
      </c>
      <c r="D3" s="15" t="s">
        <v>29</v>
      </c>
      <c r="E3" s="16">
        <v>177</v>
      </c>
      <c r="F3" s="16">
        <v>173</v>
      </c>
      <c r="G3" s="16">
        <v>174</v>
      </c>
      <c r="H3" s="16">
        <v>170</v>
      </c>
      <c r="I3" s="16"/>
      <c r="J3" s="16"/>
      <c r="K3" s="17">
        <v>4</v>
      </c>
      <c r="L3" s="17">
        <v>694</v>
      </c>
      <c r="M3" s="18">
        <v>173.5</v>
      </c>
      <c r="N3" s="19">
        <v>2</v>
      </c>
      <c r="O3" s="20">
        <v>175.5</v>
      </c>
    </row>
    <row r="4" spans="1:17" x14ac:dyDescent="0.25">
      <c r="A4" s="12" t="s">
        <v>26</v>
      </c>
      <c r="B4" s="13" t="s">
        <v>31</v>
      </c>
      <c r="C4" s="14">
        <v>45010</v>
      </c>
      <c r="D4" s="15" t="s">
        <v>29</v>
      </c>
      <c r="E4" s="16">
        <v>151</v>
      </c>
      <c r="F4" s="16">
        <v>158</v>
      </c>
      <c r="G4" s="16">
        <v>179</v>
      </c>
      <c r="H4" s="16">
        <v>173</v>
      </c>
      <c r="I4" s="16"/>
      <c r="J4" s="16"/>
      <c r="K4" s="17">
        <v>4</v>
      </c>
      <c r="L4" s="17">
        <v>661</v>
      </c>
      <c r="M4" s="18">
        <v>165.25</v>
      </c>
      <c r="N4" s="19">
        <v>2</v>
      </c>
      <c r="O4" s="20">
        <v>167.25</v>
      </c>
    </row>
    <row r="5" spans="1:17" x14ac:dyDescent="0.25">
      <c r="A5" s="12" t="s">
        <v>26</v>
      </c>
      <c r="B5" s="13" t="s">
        <v>31</v>
      </c>
      <c r="C5" s="14">
        <v>45024</v>
      </c>
      <c r="D5" s="15" t="s">
        <v>29</v>
      </c>
      <c r="E5" s="16">
        <v>173</v>
      </c>
      <c r="F5" s="16">
        <v>179</v>
      </c>
      <c r="G5" s="16">
        <v>177</v>
      </c>
      <c r="H5" s="16">
        <v>170</v>
      </c>
      <c r="I5" s="16"/>
      <c r="J5" s="16"/>
      <c r="K5" s="17">
        <v>4</v>
      </c>
      <c r="L5" s="17">
        <v>699</v>
      </c>
      <c r="M5" s="18">
        <v>174.75</v>
      </c>
      <c r="N5" s="19">
        <v>2</v>
      </c>
      <c r="O5" s="20">
        <v>176.75</v>
      </c>
    </row>
    <row r="6" spans="1:17" x14ac:dyDescent="0.25">
      <c r="A6" s="59" t="s">
        <v>26</v>
      </c>
      <c r="B6" s="50" t="s">
        <v>31</v>
      </c>
      <c r="C6" s="60">
        <v>45038</v>
      </c>
      <c r="D6" s="61" t="s">
        <v>29</v>
      </c>
      <c r="E6" s="53">
        <v>161</v>
      </c>
      <c r="F6" s="53">
        <v>169</v>
      </c>
      <c r="G6" s="53">
        <v>169</v>
      </c>
      <c r="H6" s="53">
        <v>173</v>
      </c>
      <c r="I6" s="53"/>
      <c r="J6" s="53"/>
      <c r="K6" s="62">
        <v>4</v>
      </c>
      <c r="L6" s="62">
        <v>672</v>
      </c>
      <c r="M6" s="63">
        <v>168</v>
      </c>
      <c r="N6" s="64">
        <v>3</v>
      </c>
      <c r="O6" s="65">
        <v>171</v>
      </c>
    </row>
    <row r="7" spans="1:17" x14ac:dyDescent="0.25">
      <c r="A7" s="40" t="s">
        <v>26</v>
      </c>
      <c r="B7" s="39" t="s">
        <v>31</v>
      </c>
      <c r="C7" s="41">
        <v>45073</v>
      </c>
      <c r="D7" s="67" t="s">
        <v>29</v>
      </c>
      <c r="E7" s="68">
        <v>173</v>
      </c>
      <c r="F7" s="68">
        <v>168</v>
      </c>
      <c r="G7" s="68">
        <v>165</v>
      </c>
      <c r="H7" s="68">
        <v>163</v>
      </c>
      <c r="I7" s="68"/>
      <c r="J7" s="68"/>
      <c r="K7" s="69">
        <v>4</v>
      </c>
      <c r="L7" s="69">
        <v>669</v>
      </c>
      <c r="M7" s="70">
        <v>167.25</v>
      </c>
      <c r="N7" s="71">
        <v>3</v>
      </c>
      <c r="O7" s="72">
        <v>170.25</v>
      </c>
    </row>
    <row r="8" spans="1:17" x14ac:dyDescent="0.25">
      <c r="A8" s="12" t="s">
        <v>26</v>
      </c>
      <c r="B8" s="39" t="s">
        <v>31</v>
      </c>
      <c r="C8" s="41">
        <v>45083</v>
      </c>
      <c r="D8" s="67" t="s">
        <v>29</v>
      </c>
      <c r="E8" s="68">
        <v>172</v>
      </c>
      <c r="F8" s="68">
        <v>166</v>
      </c>
      <c r="G8" s="68">
        <v>172</v>
      </c>
      <c r="H8" s="68">
        <v>176</v>
      </c>
      <c r="I8" s="68"/>
      <c r="J8" s="68"/>
      <c r="K8" s="69">
        <v>4</v>
      </c>
      <c r="L8" s="69">
        <v>686</v>
      </c>
      <c r="M8" s="70">
        <v>171.5</v>
      </c>
      <c r="N8" s="71">
        <v>3</v>
      </c>
      <c r="O8" s="72">
        <v>174.5</v>
      </c>
    </row>
    <row r="9" spans="1:17" x14ac:dyDescent="0.25">
      <c r="A9" s="40" t="s">
        <v>26</v>
      </c>
      <c r="B9" s="39" t="s">
        <v>31</v>
      </c>
      <c r="C9" s="41">
        <v>45087</v>
      </c>
      <c r="D9" s="67" t="s">
        <v>29</v>
      </c>
      <c r="E9" s="68">
        <v>173</v>
      </c>
      <c r="F9" s="68">
        <v>176</v>
      </c>
      <c r="G9" s="68">
        <v>180</v>
      </c>
      <c r="H9" s="68">
        <v>174</v>
      </c>
      <c r="I9" s="68"/>
      <c r="J9" s="68"/>
      <c r="K9" s="69">
        <v>4</v>
      </c>
      <c r="L9" s="69">
        <v>703</v>
      </c>
      <c r="M9" s="70">
        <v>175.75</v>
      </c>
      <c r="N9" s="71">
        <v>2</v>
      </c>
      <c r="O9" s="72">
        <v>177.75</v>
      </c>
    </row>
    <row r="10" spans="1:17" x14ac:dyDescent="0.25">
      <c r="A10" s="12" t="s">
        <v>26</v>
      </c>
      <c r="B10" s="13" t="s">
        <v>31</v>
      </c>
      <c r="C10" s="14">
        <v>45123</v>
      </c>
      <c r="D10" s="15" t="s">
        <v>29</v>
      </c>
      <c r="E10" s="16">
        <v>165</v>
      </c>
      <c r="F10" s="16">
        <v>175</v>
      </c>
      <c r="G10" s="16">
        <v>170</v>
      </c>
      <c r="H10" s="16">
        <v>178</v>
      </c>
      <c r="I10" s="16">
        <v>170</v>
      </c>
      <c r="J10" s="16">
        <v>179</v>
      </c>
      <c r="K10" s="17">
        <v>6</v>
      </c>
      <c r="L10" s="17">
        <v>1037</v>
      </c>
      <c r="M10" s="18">
        <v>172.83333333333334</v>
      </c>
      <c r="N10" s="19">
        <v>4</v>
      </c>
      <c r="O10" s="20">
        <v>176.83333333333334</v>
      </c>
    </row>
    <row r="11" spans="1:17" x14ac:dyDescent="0.25">
      <c r="A11" s="12" t="s">
        <v>26</v>
      </c>
      <c r="B11" s="13" t="s">
        <v>31</v>
      </c>
      <c r="C11" s="14">
        <v>45129</v>
      </c>
      <c r="D11" s="15" t="s">
        <v>29</v>
      </c>
      <c r="E11" s="16">
        <v>173</v>
      </c>
      <c r="F11" s="16">
        <v>181</v>
      </c>
      <c r="G11" s="16">
        <v>174</v>
      </c>
      <c r="H11" s="16">
        <v>170</v>
      </c>
      <c r="I11" s="16"/>
      <c r="J11" s="16"/>
      <c r="K11" s="17">
        <v>4</v>
      </c>
      <c r="L11" s="17">
        <v>698</v>
      </c>
      <c r="M11" s="18">
        <v>174.5</v>
      </c>
      <c r="N11" s="19">
        <v>2</v>
      </c>
      <c r="O11" s="20">
        <v>176.5</v>
      </c>
    </row>
    <row r="12" spans="1:17" x14ac:dyDescent="0.25">
      <c r="A12" s="12" t="s">
        <v>26</v>
      </c>
      <c r="B12" s="13" t="s">
        <v>31</v>
      </c>
      <c r="C12" s="14">
        <v>45174</v>
      </c>
      <c r="D12" s="15" t="s">
        <v>29</v>
      </c>
      <c r="E12" s="16">
        <v>174</v>
      </c>
      <c r="F12" s="16">
        <v>172</v>
      </c>
      <c r="G12" s="16">
        <v>181</v>
      </c>
      <c r="H12" s="16">
        <v>179</v>
      </c>
      <c r="I12" s="16"/>
      <c r="J12" s="16"/>
      <c r="K12" s="17">
        <v>4</v>
      </c>
      <c r="L12" s="17">
        <v>706</v>
      </c>
      <c r="M12" s="18">
        <v>176.5</v>
      </c>
      <c r="N12" s="19">
        <v>3</v>
      </c>
      <c r="O12" s="20">
        <v>179.5</v>
      </c>
    </row>
    <row r="13" spans="1:17" x14ac:dyDescent="0.25">
      <c r="A13" s="12" t="s">
        <v>26</v>
      </c>
      <c r="B13" s="13" t="s">
        <v>31</v>
      </c>
      <c r="C13" s="14">
        <v>45178</v>
      </c>
      <c r="D13" s="15" t="s">
        <v>29</v>
      </c>
      <c r="E13" s="16">
        <v>178</v>
      </c>
      <c r="F13" s="16">
        <v>173</v>
      </c>
      <c r="G13" s="16">
        <v>178</v>
      </c>
      <c r="H13" s="16">
        <v>172</v>
      </c>
      <c r="I13" s="16"/>
      <c r="J13" s="16"/>
      <c r="K13" s="17">
        <v>4</v>
      </c>
      <c r="L13" s="17">
        <v>701</v>
      </c>
      <c r="M13" s="18">
        <v>175.25</v>
      </c>
      <c r="N13" s="19">
        <v>2</v>
      </c>
      <c r="O13" s="20">
        <v>177.25</v>
      </c>
    </row>
    <row r="15" spans="1:17" x14ac:dyDescent="0.25">
      <c r="K15" s="8">
        <f>SUM(K2:K14)</f>
        <v>50</v>
      </c>
      <c r="L15" s="8">
        <f>SUM(L2:L14)</f>
        <v>8612</v>
      </c>
      <c r="M15" s="7">
        <f>SUM(L15/K15)</f>
        <v>172.24</v>
      </c>
      <c r="N15" s="8">
        <f>SUM(N2:N14)</f>
        <v>30</v>
      </c>
      <c r="O15" s="11">
        <f>SUM(M15+N15)</f>
        <v>202.24</v>
      </c>
    </row>
  </sheetData>
  <protectedRanges>
    <protectedRange algorithmName="SHA-512" hashValue="ON39YdpmFHfN9f47KpiRvqrKx0V9+erV1CNkpWzYhW/Qyc6aT8rEyCrvauWSYGZK2ia3o7vd3akF07acHAFpOA==" saltValue="yVW9XmDwTqEnmpSGai0KYg==" spinCount="100000" sqref="B2:C6 I2:J6 I7:J7 B7:C7" name="Range1_6_4_1"/>
    <protectedRange algorithmName="SHA-512" hashValue="ON39YdpmFHfN9f47KpiRvqrKx0V9+erV1CNkpWzYhW/Qyc6aT8rEyCrvauWSYGZK2ia3o7vd3akF07acHAFpOA==" saltValue="yVW9XmDwTqEnmpSGai0KYg==" spinCount="100000" sqref="D2:D6 D7" name="Range1_1_4_4_1"/>
    <protectedRange algorithmName="SHA-512" hashValue="ON39YdpmFHfN9f47KpiRvqrKx0V9+erV1CNkpWzYhW/Qyc6aT8rEyCrvauWSYGZK2ia3o7vd3akF07acHAFpOA==" saltValue="yVW9XmDwTqEnmpSGai0KYg==" spinCount="100000" sqref="E2:H6 E7:H7" name="Range1_3_1_4_1"/>
  </protectedRanges>
  <hyperlinks>
    <hyperlink ref="Q1" location="'National Rankings'!A1" display="Back to Ranking" xr:uid="{03E3E61E-2A25-4618-BAC4-4D17517C4C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0C7528-2EA8-4C33-8C71-755201F75D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B7D7-DABE-4F80-862F-385403C81D9F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215</v>
      </c>
      <c r="C2" s="14">
        <v>45144</v>
      </c>
      <c r="D2" s="15" t="s">
        <v>122</v>
      </c>
      <c r="E2" s="16">
        <v>186</v>
      </c>
      <c r="F2" s="16">
        <v>184</v>
      </c>
      <c r="G2" s="16">
        <v>182</v>
      </c>
      <c r="H2" s="16">
        <v>183</v>
      </c>
      <c r="I2" s="16"/>
      <c r="J2" s="16"/>
      <c r="K2" s="17">
        <v>4</v>
      </c>
      <c r="L2" s="17">
        <v>735</v>
      </c>
      <c r="M2" s="18">
        <v>183.75</v>
      </c>
      <c r="N2" s="19">
        <v>2</v>
      </c>
      <c r="O2" s="20">
        <v>185.75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2</v>
      </c>
      <c r="O4" s="11">
        <f>SUM(M4+N4)</f>
        <v>185.75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14"/>
    <protectedRange algorithmName="SHA-512" hashValue="ON39YdpmFHfN9f47KpiRvqrKx0V9+erV1CNkpWzYhW/Qyc6aT8rEyCrvauWSYGZK2ia3o7vd3akF07acHAFpOA==" saltValue="yVW9XmDwTqEnmpSGai0KYg==" spinCount="100000" sqref="D2" name="Range1_1_9"/>
  </protectedRanges>
  <conditionalFormatting sqref="I2">
    <cfRule type="top10" dxfId="203" priority="3" rank="1"/>
  </conditionalFormatting>
  <conditionalFormatting sqref="I2:J2">
    <cfRule type="cellIs" dxfId="202" priority="2" operator="greaterThanOrEqual">
      <formula>200</formula>
    </cfRule>
  </conditionalFormatting>
  <conditionalFormatting sqref="J2">
    <cfRule type="top10" dxfId="201" priority="7" rank="1"/>
  </conditionalFormatting>
  <hyperlinks>
    <hyperlink ref="Q1" location="'National Rankings'!A1" display="Back to Ranking" xr:uid="{B81ED490-D8C1-41FB-BE3A-42F3550530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A11760-D260-4A34-B0D3-71BAAD0D4D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BC35-5C77-4DF9-A85A-04C8D547837E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57</v>
      </c>
      <c r="C2" s="14">
        <v>45006</v>
      </c>
      <c r="D2" s="15" t="s">
        <v>33</v>
      </c>
      <c r="E2" s="16">
        <v>167</v>
      </c>
      <c r="F2" s="16">
        <v>170</v>
      </c>
      <c r="G2" s="16">
        <v>166</v>
      </c>
      <c r="H2" s="16">
        <v>162</v>
      </c>
      <c r="I2" s="16"/>
      <c r="J2" s="16"/>
      <c r="K2" s="17">
        <v>4</v>
      </c>
      <c r="L2" s="17">
        <v>665</v>
      </c>
      <c r="M2" s="18">
        <v>166.25</v>
      </c>
      <c r="N2" s="19">
        <v>3</v>
      </c>
      <c r="O2" s="20">
        <v>169.25</v>
      </c>
    </row>
    <row r="3" spans="1:17" x14ac:dyDescent="0.25">
      <c r="A3" s="40" t="s">
        <v>26</v>
      </c>
      <c r="B3" s="39" t="s">
        <v>57</v>
      </c>
      <c r="C3" s="41">
        <v>45097</v>
      </c>
      <c r="D3" s="67" t="s">
        <v>33</v>
      </c>
      <c r="E3" s="68">
        <v>157</v>
      </c>
      <c r="F3" s="68">
        <v>169</v>
      </c>
      <c r="G3" s="68">
        <v>148</v>
      </c>
      <c r="H3" s="68">
        <v>165</v>
      </c>
      <c r="I3" s="68"/>
      <c r="J3" s="68"/>
      <c r="K3" s="69">
        <v>4</v>
      </c>
      <c r="L3" s="69">
        <v>639</v>
      </c>
      <c r="M3" s="70">
        <v>159.75</v>
      </c>
      <c r="N3" s="71">
        <v>2</v>
      </c>
      <c r="O3" s="72">
        <v>161.75</v>
      </c>
    </row>
    <row r="4" spans="1:17" x14ac:dyDescent="0.25">
      <c r="A4" s="12" t="s">
        <v>26</v>
      </c>
      <c r="B4" s="13" t="s">
        <v>57</v>
      </c>
      <c r="C4" s="14">
        <v>45193</v>
      </c>
      <c r="D4" s="15" t="s">
        <v>33</v>
      </c>
      <c r="E4" s="16">
        <v>167</v>
      </c>
      <c r="F4" s="16">
        <v>155</v>
      </c>
      <c r="G4" s="16">
        <v>158</v>
      </c>
      <c r="H4" s="16">
        <v>165</v>
      </c>
      <c r="I4" s="16"/>
      <c r="J4" s="16"/>
      <c r="K4" s="17">
        <v>4</v>
      </c>
      <c r="L4" s="17">
        <v>645</v>
      </c>
      <c r="M4" s="18">
        <v>161.25</v>
      </c>
      <c r="N4" s="19">
        <v>2</v>
      </c>
      <c r="O4" s="20">
        <v>163.25</v>
      </c>
    </row>
    <row r="6" spans="1:17" x14ac:dyDescent="0.25">
      <c r="K6" s="8">
        <f>SUM(K2:K5)</f>
        <v>12</v>
      </c>
      <c r="L6" s="8">
        <f>SUM(L2:L5)</f>
        <v>1949</v>
      </c>
      <c r="M6" s="7">
        <f>SUM(L6/K6)</f>
        <v>162.41666666666666</v>
      </c>
      <c r="N6" s="8">
        <f>SUM(N2:N5)</f>
        <v>7</v>
      </c>
      <c r="O6" s="11">
        <f>SUM(M6+N6)</f>
        <v>169.41666666666666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"/>
    <protectedRange algorithmName="SHA-512" hashValue="ON39YdpmFHfN9f47KpiRvqrKx0V9+erV1CNkpWzYhW/Qyc6aT8rEyCrvauWSYGZK2ia3o7vd3akF07acHAFpOA==" saltValue="yVW9XmDwTqEnmpSGai0KYg==" spinCount="100000" sqref="D2" name="Range1_1_1_2_2"/>
  </protectedRanges>
  <conditionalFormatting sqref="I2">
    <cfRule type="top10" dxfId="200" priority="2" rank="1"/>
  </conditionalFormatting>
  <conditionalFormatting sqref="J2">
    <cfRule type="top10" dxfId="199" priority="1" rank="1"/>
  </conditionalFormatting>
  <hyperlinks>
    <hyperlink ref="Q1" location="'National Rankings'!A1" display="Back to Ranking" xr:uid="{DC5149F0-BD73-4632-82F0-10B73C336F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5B3054-B52C-4E02-B85B-50A4CB5B5C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446C-C09E-45D6-9CEA-FDC23069349D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58</v>
      </c>
      <c r="C2" s="14">
        <v>44996</v>
      </c>
      <c r="D2" s="15" t="s">
        <v>59</v>
      </c>
      <c r="E2" s="16">
        <v>188</v>
      </c>
      <c r="F2" s="16">
        <v>183</v>
      </c>
      <c r="G2" s="16">
        <v>185</v>
      </c>
      <c r="H2" s="16">
        <v>187</v>
      </c>
      <c r="I2" s="16"/>
      <c r="J2" s="16"/>
      <c r="K2" s="17">
        <v>4</v>
      </c>
      <c r="L2" s="17">
        <v>743</v>
      </c>
      <c r="M2" s="18">
        <v>185.75</v>
      </c>
      <c r="N2" s="19">
        <v>2</v>
      </c>
      <c r="O2" s="20">
        <v>187.75</v>
      </c>
    </row>
    <row r="3" spans="1:17" x14ac:dyDescent="0.25">
      <c r="A3" s="12" t="s">
        <v>26</v>
      </c>
      <c r="B3" s="13" t="s">
        <v>58</v>
      </c>
      <c r="C3" s="14">
        <v>45059</v>
      </c>
      <c r="D3" s="15" t="s">
        <v>59</v>
      </c>
      <c r="E3" s="68">
        <v>190</v>
      </c>
      <c r="F3" s="68">
        <v>189</v>
      </c>
      <c r="G3" s="68">
        <v>184</v>
      </c>
      <c r="H3" s="68">
        <v>185</v>
      </c>
      <c r="I3" s="16"/>
      <c r="J3" s="16"/>
      <c r="K3" s="17">
        <v>4</v>
      </c>
      <c r="L3" s="17">
        <v>748</v>
      </c>
      <c r="M3" s="18">
        <v>187</v>
      </c>
      <c r="N3" s="19">
        <v>2</v>
      </c>
      <c r="O3" s="20">
        <v>189</v>
      </c>
    </row>
    <row r="4" spans="1:17" x14ac:dyDescent="0.25">
      <c r="A4" s="12" t="s">
        <v>26</v>
      </c>
      <c r="B4" s="13" t="s">
        <v>58</v>
      </c>
      <c r="C4" s="14">
        <v>45087</v>
      </c>
      <c r="D4" s="15" t="s">
        <v>59</v>
      </c>
      <c r="E4" s="16">
        <v>191</v>
      </c>
      <c r="F4" s="16">
        <v>190</v>
      </c>
      <c r="G4" s="16">
        <v>184</v>
      </c>
      <c r="H4" s="16">
        <v>182</v>
      </c>
      <c r="I4" s="16"/>
      <c r="J4" s="16"/>
      <c r="K4" s="17">
        <v>4</v>
      </c>
      <c r="L4" s="17">
        <v>747</v>
      </c>
      <c r="M4" s="18">
        <v>186.75</v>
      </c>
      <c r="N4" s="19">
        <v>2</v>
      </c>
      <c r="O4" s="20">
        <v>188.75</v>
      </c>
    </row>
    <row r="5" spans="1:17" x14ac:dyDescent="0.25">
      <c r="A5" s="12" t="s">
        <v>26</v>
      </c>
      <c r="B5" s="13" t="s">
        <v>58</v>
      </c>
      <c r="C5" s="14">
        <v>45115</v>
      </c>
      <c r="D5" s="15" t="s">
        <v>59</v>
      </c>
      <c r="E5" s="16">
        <v>183</v>
      </c>
      <c r="F5" s="16">
        <v>187</v>
      </c>
      <c r="G5" s="16">
        <v>188</v>
      </c>
      <c r="H5" s="16">
        <v>186</v>
      </c>
      <c r="I5" s="16"/>
      <c r="J5" s="16"/>
      <c r="K5" s="17">
        <v>4</v>
      </c>
      <c r="L5" s="17">
        <v>744</v>
      </c>
      <c r="M5" s="18">
        <v>186</v>
      </c>
      <c r="N5" s="19">
        <v>2</v>
      </c>
      <c r="O5" s="20">
        <v>188</v>
      </c>
    </row>
    <row r="6" spans="1:17" x14ac:dyDescent="0.25">
      <c r="A6" s="12" t="s">
        <v>26</v>
      </c>
      <c r="B6" s="13" t="s">
        <v>58</v>
      </c>
      <c r="C6" s="14">
        <v>45150</v>
      </c>
      <c r="D6" s="15" t="s">
        <v>59</v>
      </c>
      <c r="E6" s="16">
        <v>182</v>
      </c>
      <c r="F6" s="16">
        <v>191</v>
      </c>
      <c r="G6" s="16">
        <v>174</v>
      </c>
      <c r="H6" s="16">
        <v>186</v>
      </c>
      <c r="I6" s="16"/>
      <c r="J6" s="16"/>
      <c r="K6" s="17">
        <v>4</v>
      </c>
      <c r="L6" s="17">
        <v>733</v>
      </c>
      <c r="M6" s="18">
        <v>183.25</v>
      </c>
      <c r="N6" s="19">
        <v>2</v>
      </c>
      <c r="O6" s="20">
        <v>185.25</v>
      </c>
    </row>
    <row r="7" spans="1:17" x14ac:dyDescent="0.25">
      <c r="A7" s="12" t="s">
        <v>26</v>
      </c>
      <c r="B7" s="13" t="s">
        <v>58</v>
      </c>
      <c r="C7" s="14">
        <v>45178</v>
      </c>
      <c r="D7" s="15" t="s">
        <v>59</v>
      </c>
      <c r="E7" s="16">
        <v>189</v>
      </c>
      <c r="F7" s="16">
        <v>186</v>
      </c>
      <c r="G7" s="16">
        <v>182</v>
      </c>
      <c r="H7" s="16">
        <v>192</v>
      </c>
      <c r="I7" s="16"/>
      <c r="J7" s="16"/>
      <c r="K7" s="17">
        <v>4</v>
      </c>
      <c r="L7" s="17">
        <v>749</v>
      </c>
      <c r="M7" s="18">
        <v>187.25</v>
      </c>
      <c r="N7" s="19">
        <v>2</v>
      </c>
      <c r="O7" s="20">
        <v>189.25</v>
      </c>
    </row>
    <row r="8" spans="1:17" x14ac:dyDescent="0.25">
      <c r="A8" s="12" t="s">
        <v>26</v>
      </c>
      <c r="B8" s="13" t="s">
        <v>58</v>
      </c>
      <c r="C8" s="14">
        <v>45220</v>
      </c>
      <c r="D8" s="15" t="s">
        <v>59</v>
      </c>
      <c r="E8" s="16">
        <v>181</v>
      </c>
      <c r="F8" s="16">
        <v>191</v>
      </c>
      <c r="G8" s="16">
        <v>185</v>
      </c>
      <c r="H8" s="16">
        <v>187</v>
      </c>
      <c r="I8" s="16">
        <v>182</v>
      </c>
      <c r="J8" s="16">
        <v>183</v>
      </c>
      <c r="K8" s="17">
        <v>6</v>
      </c>
      <c r="L8" s="17">
        <v>1109</v>
      </c>
      <c r="M8" s="18">
        <v>184.83333333333334</v>
      </c>
      <c r="N8" s="19">
        <v>4</v>
      </c>
      <c r="O8" s="20">
        <v>188.83333333333334</v>
      </c>
    </row>
    <row r="10" spans="1:17" x14ac:dyDescent="0.25">
      <c r="K10" s="8">
        <f>SUM(K2:K9)</f>
        <v>30</v>
      </c>
      <c r="L10" s="8">
        <f>SUM(L2:L9)</f>
        <v>5573</v>
      </c>
      <c r="M10" s="7">
        <f>SUM(L10/K10)</f>
        <v>185.76666666666668</v>
      </c>
      <c r="N10" s="8">
        <f>SUM(N2:N9)</f>
        <v>16</v>
      </c>
      <c r="O10" s="11">
        <f>SUM(M10+N10)</f>
        <v>201.76666666666668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_1"/>
    <protectedRange algorithmName="SHA-512" hashValue="ON39YdpmFHfN9f47KpiRvqrKx0V9+erV1CNkpWzYhW/Qyc6aT8rEyCrvauWSYGZK2ia3o7vd3akF07acHAFpOA==" saltValue="yVW9XmDwTqEnmpSGai0KYg==" spinCount="100000" sqref="D2:D3" name="Range1_1_1_2_2_1"/>
    <protectedRange algorithmName="SHA-512" hashValue="ON39YdpmFHfN9f47KpiRvqrKx0V9+erV1CNkpWzYhW/Qyc6aT8rEyCrvauWSYGZK2ia3o7vd3akF07acHAFpOA==" saltValue="yVW9XmDwTqEnmpSGai0KYg==" spinCount="100000" sqref="C3" name="Range1_8_1"/>
    <protectedRange algorithmName="SHA-512" hashValue="ON39YdpmFHfN9f47KpiRvqrKx0V9+erV1CNkpWzYhW/Qyc6aT8rEyCrvauWSYGZK2ia3o7vd3akF07acHAFpOA==" saltValue="yVW9XmDwTqEnmpSGai0KYg==" spinCount="100000" sqref="E3:J3 B3" name="Range1_9"/>
    <protectedRange algorithmName="SHA-512" hashValue="ON39YdpmFHfN9f47KpiRvqrKx0V9+erV1CNkpWzYhW/Qyc6aT8rEyCrvauWSYGZK2ia3o7vd3akF07acHAFpOA==" saltValue="yVW9XmDwTqEnmpSGai0KYg==" spinCount="100000" sqref="E5:J5 B5:C5" name="Range1_2_1"/>
    <protectedRange algorithmName="SHA-512" hashValue="ON39YdpmFHfN9f47KpiRvqrKx0V9+erV1CNkpWzYhW/Qyc6aT8rEyCrvauWSYGZK2ia3o7vd3akF07acHAFpOA==" saltValue="yVW9XmDwTqEnmpSGai0KYg==" spinCount="100000" sqref="D5" name="Range1_1_1_1"/>
    <protectedRange algorithmName="SHA-512" hashValue="ON39YdpmFHfN9f47KpiRvqrKx0V9+erV1CNkpWzYhW/Qyc6aT8rEyCrvauWSYGZK2ia3o7vd3akF07acHAFpOA==" saltValue="yVW9XmDwTqEnmpSGai0KYg==" spinCount="100000" sqref="B6:C6 E6:J6" name="Range1_14"/>
    <protectedRange algorithmName="SHA-512" hashValue="ON39YdpmFHfN9f47KpiRvqrKx0V9+erV1CNkpWzYhW/Qyc6aT8rEyCrvauWSYGZK2ia3o7vd3akF07acHAFpOA==" saltValue="yVW9XmDwTqEnmpSGai0KYg==" spinCount="100000" sqref="D6" name="Range1_1_9"/>
    <protectedRange algorithmName="SHA-512" hashValue="ON39YdpmFHfN9f47KpiRvqrKx0V9+erV1CNkpWzYhW/Qyc6aT8rEyCrvauWSYGZK2ia3o7vd3akF07acHAFpOA==" saltValue="yVW9XmDwTqEnmpSGai0KYg==" spinCount="100000" sqref="E7:J7 B7:C7" name="Range1_13"/>
    <protectedRange algorithmName="SHA-512" hashValue="ON39YdpmFHfN9f47KpiRvqrKx0V9+erV1CNkpWzYhW/Qyc6aT8rEyCrvauWSYGZK2ia3o7vd3akF07acHAFpOA==" saltValue="yVW9XmDwTqEnmpSGai0KYg==" spinCount="100000" sqref="D7" name="Range1_1_8"/>
  </protectedRanges>
  <hyperlinks>
    <hyperlink ref="Q1" location="'National Rankings'!A1" display="Back to Ranking" xr:uid="{E44B406D-D1CE-439B-A900-3797DC3AE3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31ABD6-51A4-4418-B542-284DD4B530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1EDA7-AEA5-4E0A-B2C9-D9BDAFD8C45E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246</v>
      </c>
      <c r="C2" s="14">
        <v>45188</v>
      </c>
      <c r="D2" s="15" t="s">
        <v>33</v>
      </c>
      <c r="E2" s="16">
        <v>183</v>
      </c>
      <c r="F2" s="16">
        <v>175</v>
      </c>
      <c r="G2" s="16">
        <v>184</v>
      </c>
      <c r="H2" s="16">
        <v>180</v>
      </c>
      <c r="I2" s="16"/>
      <c r="J2" s="16"/>
      <c r="K2" s="17">
        <v>4</v>
      </c>
      <c r="L2" s="17">
        <v>722</v>
      </c>
      <c r="M2" s="18">
        <v>180.5</v>
      </c>
      <c r="N2" s="19">
        <v>2</v>
      </c>
      <c r="O2" s="20">
        <v>182.5</v>
      </c>
    </row>
    <row r="3" spans="1:17" x14ac:dyDescent="0.25">
      <c r="A3" s="12" t="s">
        <v>26</v>
      </c>
      <c r="B3" s="13" t="s">
        <v>246</v>
      </c>
      <c r="C3" s="14">
        <v>45216</v>
      </c>
      <c r="D3" s="15" t="s">
        <v>33</v>
      </c>
      <c r="E3" s="16">
        <v>198</v>
      </c>
      <c r="F3" s="16">
        <v>198</v>
      </c>
      <c r="G3" s="16">
        <v>196.001</v>
      </c>
      <c r="H3" s="16">
        <v>196.001</v>
      </c>
      <c r="I3" s="16"/>
      <c r="J3" s="16"/>
      <c r="K3" s="17">
        <v>4</v>
      </c>
      <c r="L3" s="17">
        <v>788.00199999999995</v>
      </c>
      <c r="M3" s="18">
        <v>197.00049999999999</v>
      </c>
      <c r="N3" s="19">
        <v>13</v>
      </c>
      <c r="O3" s="20">
        <v>210.00049999999999</v>
      </c>
    </row>
    <row r="5" spans="1:17" x14ac:dyDescent="0.25">
      <c r="K5" s="8">
        <f>SUM(K2:K4)</f>
        <v>8</v>
      </c>
      <c r="L5" s="8">
        <f>SUM(L2:L4)</f>
        <v>1510.002</v>
      </c>
      <c r="M5" s="7">
        <f>SUM(L5/K5)</f>
        <v>188.75024999999999</v>
      </c>
      <c r="N5" s="8">
        <f>SUM(N2:N4)</f>
        <v>15</v>
      </c>
      <c r="O5" s="11">
        <f>SUM(M5+N5)</f>
        <v>203.75024999999999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:I3">
    <cfRule type="top10" dxfId="198" priority="1" rank="1"/>
  </conditionalFormatting>
  <conditionalFormatting sqref="J2:J3">
    <cfRule type="top10" dxfId="197" priority="2" rank="1"/>
  </conditionalFormatting>
  <hyperlinks>
    <hyperlink ref="Q1" location="'National Rankings'!A1" display="Back to Ranking" xr:uid="{626DE658-C172-4A86-B35E-945CCDAA03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FE9946-034C-44A9-BA68-343B175D47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4AD6-F3CD-4108-AE6D-9CBC0D097505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60</v>
      </c>
      <c r="C2" s="14">
        <v>8493</v>
      </c>
      <c r="D2" s="15" t="s">
        <v>42</v>
      </c>
      <c r="E2" s="16">
        <v>184</v>
      </c>
      <c r="F2" s="16">
        <v>186</v>
      </c>
      <c r="G2" s="16">
        <v>171</v>
      </c>
      <c r="H2" s="16">
        <v>178</v>
      </c>
      <c r="I2" s="16"/>
      <c r="J2" s="16"/>
      <c r="K2" s="17">
        <v>4</v>
      </c>
      <c r="L2" s="17">
        <v>719</v>
      </c>
      <c r="M2" s="18">
        <v>179.75</v>
      </c>
      <c r="N2" s="19">
        <v>4</v>
      </c>
      <c r="O2" s="20">
        <v>183.75</v>
      </c>
    </row>
    <row r="4" spans="1:17" x14ac:dyDescent="0.25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4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_1"/>
    <protectedRange algorithmName="SHA-512" hashValue="ON39YdpmFHfN9f47KpiRvqrKx0V9+erV1CNkpWzYhW/Qyc6aT8rEyCrvauWSYGZK2ia3o7vd3akF07acHAFpOA==" saltValue="yVW9XmDwTqEnmpSGai0KYg==" spinCount="100000" sqref="D2" name="Range1_1_1_2_2_1"/>
  </protectedRanges>
  <conditionalFormatting sqref="I2">
    <cfRule type="top10" dxfId="196" priority="2" rank="1"/>
  </conditionalFormatting>
  <conditionalFormatting sqref="J2">
    <cfRule type="top10" dxfId="195" priority="1" rank="1"/>
  </conditionalFormatting>
  <hyperlinks>
    <hyperlink ref="Q1" location="'National Rankings'!A1" display="Back to Ranking" xr:uid="{86FDFA63-C801-4FE3-9614-F0F2E30CB2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2D5146-1CC6-41E6-88E2-61AB41B76D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4056-865F-479E-AF98-F8F26BF075F7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168</v>
      </c>
      <c r="C2" s="14">
        <v>44940</v>
      </c>
      <c r="D2" s="15" t="s">
        <v>34</v>
      </c>
      <c r="E2" s="16">
        <v>186</v>
      </c>
      <c r="F2" s="16">
        <v>182</v>
      </c>
      <c r="G2" s="16">
        <v>182</v>
      </c>
      <c r="H2" s="16">
        <v>180</v>
      </c>
      <c r="I2" s="16"/>
      <c r="J2" s="16"/>
      <c r="K2" s="17">
        <v>4</v>
      </c>
      <c r="L2" s="17">
        <v>730</v>
      </c>
      <c r="M2" s="18">
        <v>182.5</v>
      </c>
      <c r="N2" s="19">
        <v>2</v>
      </c>
      <c r="O2" s="20">
        <v>184.5</v>
      </c>
    </row>
    <row r="3" spans="1:17" x14ac:dyDescent="0.25">
      <c r="A3" s="12" t="s">
        <v>26</v>
      </c>
      <c r="B3" s="13" t="s">
        <v>168</v>
      </c>
      <c r="C3" s="14">
        <v>45087</v>
      </c>
      <c r="D3" s="15" t="s">
        <v>34</v>
      </c>
      <c r="E3" s="22">
        <v>178</v>
      </c>
      <c r="F3" s="22">
        <v>184</v>
      </c>
      <c r="G3" s="22">
        <v>163</v>
      </c>
      <c r="H3" s="22">
        <v>167</v>
      </c>
      <c r="I3" s="22"/>
      <c r="J3" s="22"/>
      <c r="K3" s="17">
        <v>4</v>
      </c>
      <c r="L3" s="17">
        <v>692</v>
      </c>
      <c r="M3" s="18">
        <v>173</v>
      </c>
      <c r="N3" s="19">
        <v>2</v>
      </c>
      <c r="O3" s="20">
        <v>175</v>
      </c>
    </row>
    <row r="5" spans="1:17" x14ac:dyDescent="0.25">
      <c r="K5" s="8">
        <f>SUM(K2:K4)</f>
        <v>8</v>
      </c>
      <c r="L5" s="8">
        <f>SUM(L2:L4)</f>
        <v>1422</v>
      </c>
      <c r="M5" s="7">
        <f>SUM(L5/K5)</f>
        <v>177.75</v>
      </c>
      <c r="N5" s="8">
        <f>SUM(N2:N4)</f>
        <v>4</v>
      </c>
      <c r="O5" s="11">
        <f>SUM(M5+N5)</f>
        <v>181.75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_2_1"/>
    <protectedRange algorithmName="SHA-512" hashValue="ON39YdpmFHfN9f47KpiRvqrKx0V9+erV1CNkpWzYhW/Qyc6aT8rEyCrvauWSYGZK2ia3o7vd3akF07acHAFpOA==" saltValue="yVW9XmDwTqEnmpSGai0KYg==" spinCount="100000" sqref="D2" name="Range1_1_1_1_1"/>
  </protectedRanges>
  <conditionalFormatting sqref="I2">
    <cfRule type="top10" dxfId="311" priority="2" rank="1"/>
  </conditionalFormatting>
  <conditionalFormatting sqref="J2">
    <cfRule type="top10" dxfId="310" priority="1" rank="1"/>
  </conditionalFormatting>
  <hyperlinks>
    <hyperlink ref="Q1" location="'National Rankings'!A1" display="Back to Ranking" xr:uid="{2D40CB9F-6746-4147-87E5-C09C7FDC91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AA05CF-78CD-4D77-BF67-1B51A0C7B68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A5EB-0A19-488D-82DD-50B089A3756D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129</v>
      </c>
      <c r="C2" s="41">
        <v>45053</v>
      </c>
      <c r="D2" s="67" t="s">
        <v>122</v>
      </c>
      <c r="E2" s="68">
        <v>169</v>
      </c>
      <c r="F2" s="68">
        <v>176</v>
      </c>
      <c r="G2" s="68">
        <v>184</v>
      </c>
      <c r="H2" s="68">
        <v>184</v>
      </c>
      <c r="I2" s="68"/>
      <c r="J2" s="68"/>
      <c r="K2" s="69">
        <v>4</v>
      </c>
      <c r="L2" s="69">
        <v>713</v>
      </c>
      <c r="M2" s="70">
        <v>178.25</v>
      </c>
      <c r="N2" s="71">
        <v>2</v>
      </c>
      <c r="O2" s="72">
        <v>180.25</v>
      </c>
    </row>
    <row r="3" spans="1:17" x14ac:dyDescent="0.25">
      <c r="A3" s="40" t="s">
        <v>26</v>
      </c>
      <c r="B3" s="39" t="s">
        <v>129</v>
      </c>
      <c r="C3" s="41">
        <v>45081</v>
      </c>
      <c r="D3" s="67" t="s">
        <v>122</v>
      </c>
      <c r="E3" s="68">
        <v>178</v>
      </c>
      <c r="F3" s="68">
        <v>178</v>
      </c>
      <c r="G3" s="68">
        <v>167</v>
      </c>
      <c r="H3" s="68">
        <v>178</v>
      </c>
      <c r="I3" s="68"/>
      <c r="J3" s="68"/>
      <c r="K3" s="69">
        <v>4</v>
      </c>
      <c r="L3" s="69">
        <v>701</v>
      </c>
      <c r="M3" s="70">
        <v>175.25</v>
      </c>
      <c r="N3" s="71">
        <v>2</v>
      </c>
      <c r="O3" s="72">
        <v>177.25</v>
      </c>
    </row>
    <row r="4" spans="1:17" x14ac:dyDescent="0.25">
      <c r="A4" s="12" t="s">
        <v>26</v>
      </c>
      <c r="B4" s="13" t="s">
        <v>129</v>
      </c>
      <c r="C4" s="14">
        <v>45144</v>
      </c>
      <c r="D4" s="15" t="s">
        <v>122</v>
      </c>
      <c r="E4" s="16">
        <v>181</v>
      </c>
      <c r="F4" s="16">
        <v>176</v>
      </c>
      <c r="G4" s="16">
        <v>174</v>
      </c>
      <c r="H4" s="16">
        <v>173</v>
      </c>
      <c r="I4" s="16"/>
      <c r="J4" s="16"/>
      <c r="K4" s="17">
        <v>4</v>
      </c>
      <c r="L4" s="17">
        <v>704</v>
      </c>
      <c r="M4" s="18">
        <v>176</v>
      </c>
      <c r="N4" s="19">
        <v>2</v>
      </c>
      <c r="O4" s="20">
        <v>178</v>
      </c>
    </row>
    <row r="5" spans="1:17" x14ac:dyDescent="0.25">
      <c r="A5" s="12" t="s">
        <v>26</v>
      </c>
      <c r="B5" s="13" t="s">
        <v>129</v>
      </c>
      <c r="C5" s="14">
        <v>45179</v>
      </c>
      <c r="D5" s="15" t="s">
        <v>122</v>
      </c>
      <c r="E5" s="16">
        <v>178</v>
      </c>
      <c r="F5" s="16">
        <v>182</v>
      </c>
      <c r="G5" s="16">
        <v>183</v>
      </c>
      <c r="H5" s="16">
        <v>184.001</v>
      </c>
      <c r="I5" s="16"/>
      <c r="J5" s="16"/>
      <c r="K5" s="17">
        <v>4</v>
      </c>
      <c r="L5" s="17">
        <v>727.00099999999998</v>
      </c>
      <c r="M5" s="18">
        <v>181.75024999999999</v>
      </c>
      <c r="N5" s="19">
        <v>2</v>
      </c>
      <c r="O5" s="20">
        <v>183.75024999999999</v>
      </c>
    </row>
    <row r="7" spans="1:17" x14ac:dyDescent="0.25">
      <c r="K7" s="8">
        <f>SUM(K2:K6)</f>
        <v>16</v>
      </c>
      <c r="L7" s="8">
        <f>SUM(L2:L6)</f>
        <v>2845.0010000000002</v>
      </c>
      <c r="M7" s="7">
        <f>SUM(L7/K7)</f>
        <v>177.81256250000001</v>
      </c>
      <c r="N7" s="8">
        <f>SUM(N2:N6)</f>
        <v>8</v>
      </c>
      <c r="O7" s="11">
        <f>SUM(M7+N7)</f>
        <v>185.81256250000001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  <protectedRange algorithmName="SHA-512" hashValue="ON39YdpmFHfN9f47KpiRvqrKx0V9+erV1CNkpWzYhW/Qyc6aT8rEyCrvauWSYGZK2ia3o7vd3akF07acHAFpOA==" saltValue="yVW9XmDwTqEnmpSGai0KYg==" spinCount="100000" sqref="B3:C3 E3:J3" name="Range1_7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B4:C4 E4:J4" name="Range1_14"/>
    <protectedRange algorithmName="SHA-512" hashValue="ON39YdpmFHfN9f47KpiRvqrKx0V9+erV1CNkpWzYhW/Qyc6aT8rEyCrvauWSYGZK2ia3o7vd3akF07acHAFpOA==" saltValue="yVW9XmDwTqEnmpSGai0KYg==" spinCount="100000" sqref="D4" name="Range1_1_9"/>
  </protectedRanges>
  <conditionalFormatting sqref="I2">
    <cfRule type="top10" dxfId="194" priority="17" rank="1"/>
    <cfRule type="top10" dxfId="193" priority="22" rank="1"/>
  </conditionalFormatting>
  <conditionalFormatting sqref="I3">
    <cfRule type="top10" dxfId="192" priority="10" rank="1"/>
  </conditionalFormatting>
  <conditionalFormatting sqref="I4:I5">
    <cfRule type="top10" dxfId="191" priority="3" rank="1"/>
  </conditionalFormatting>
  <conditionalFormatting sqref="I2:J5">
    <cfRule type="cellIs" dxfId="190" priority="2" operator="greaterThanOrEqual">
      <formula>200</formula>
    </cfRule>
  </conditionalFormatting>
  <conditionalFormatting sqref="J2">
    <cfRule type="top10" dxfId="189" priority="16" rank="1"/>
  </conditionalFormatting>
  <conditionalFormatting sqref="J3">
    <cfRule type="top10" dxfId="188" priority="14" rank="1"/>
  </conditionalFormatting>
  <conditionalFormatting sqref="J4:J5">
    <cfRule type="top10" dxfId="187" priority="7" rank="1"/>
  </conditionalFormatting>
  <hyperlinks>
    <hyperlink ref="Q1" location="'National Rankings'!A1" display="Back to Ranking" xr:uid="{5D85BDE5-566B-4471-AEC6-C07A74898D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635A9-0CE0-4F86-A416-D05B77A524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E8A2-B0A4-453E-9755-DA9589347D0D}">
  <dimension ref="A1:Q11"/>
  <sheetViews>
    <sheetView workbookViewId="0">
      <selection activeCell="K12" sqref="K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104</v>
      </c>
      <c r="C2" s="41">
        <v>44661</v>
      </c>
      <c r="D2" s="67" t="s">
        <v>98</v>
      </c>
      <c r="E2" s="68">
        <v>183</v>
      </c>
      <c r="F2" s="68">
        <v>185</v>
      </c>
      <c r="G2" s="68">
        <v>189</v>
      </c>
      <c r="H2" s="68">
        <v>188</v>
      </c>
      <c r="I2" s="68"/>
      <c r="J2" s="68"/>
      <c r="K2" s="69">
        <v>4</v>
      </c>
      <c r="L2" s="69">
        <v>745</v>
      </c>
      <c r="M2" s="70">
        <v>186.25</v>
      </c>
      <c r="N2" s="71">
        <v>2</v>
      </c>
      <c r="O2" s="72">
        <v>188.25</v>
      </c>
    </row>
    <row r="3" spans="1:17" x14ac:dyDescent="0.25">
      <c r="A3" s="40" t="s">
        <v>26</v>
      </c>
      <c r="B3" s="39" t="s">
        <v>104</v>
      </c>
      <c r="C3" s="41">
        <v>45060</v>
      </c>
      <c r="D3" s="67" t="s">
        <v>98</v>
      </c>
      <c r="E3" s="68">
        <v>169</v>
      </c>
      <c r="F3" s="68">
        <v>186</v>
      </c>
      <c r="G3" s="68">
        <v>178</v>
      </c>
      <c r="H3" s="68">
        <v>183</v>
      </c>
      <c r="I3" s="68"/>
      <c r="J3" s="68"/>
      <c r="K3" s="69">
        <v>4</v>
      </c>
      <c r="L3" s="69">
        <v>716</v>
      </c>
      <c r="M3" s="70">
        <v>179</v>
      </c>
      <c r="N3" s="71">
        <v>2</v>
      </c>
      <c r="O3" s="72">
        <v>181</v>
      </c>
    </row>
    <row r="4" spans="1:17" x14ac:dyDescent="0.25">
      <c r="A4" s="12" t="s">
        <v>26</v>
      </c>
      <c r="B4" s="13" t="s">
        <v>104</v>
      </c>
      <c r="C4" s="14">
        <v>45088</v>
      </c>
      <c r="D4" s="15" t="s">
        <v>98</v>
      </c>
      <c r="E4" s="16">
        <v>178</v>
      </c>
      <c r="F4" s="16">
        <v>189</v>
      </c>
      <c r="G4" s="16">
        <v>177</v>
      </c>
      <c r="H4" s="16">
        <v>188</v>
      </c>
      <c r="I4" s="16"/>
      <c r="J4" s="16"/>
      <c r="K4" s="17">
        <v>4</v>
      </c>
      <c r="L4" s="17">
        <v>732</v>
      </c>
      <c r="M4" s="18">
        <v>183</v>
      </c>
      <c r="N4" s="19">
        <v>2</v>
      </c>
      <c r="O4" s="20">
        <v>185</v>
      </c>
    </row>
    <row r="5" spans="1:17" x14ac:dyDescent="0.25">
      <c r="A5" s="12" t="s">
        <v>26</v>
      </c>
      <c r="B5" s="13" t="s">
        <v>104</v>
      </c>
      <c r="C5" s="14">
        <v>45116</v>
      </c>
      <c r="D5" s="15" t="s">
        <v>98</v>
      </c>
      <c r="E5" s="16">
        <v>188</v>
      </c>
      <c r="F5" s="16">
        <v>185</v>
      </c>
      <c r="G5" s="16">
        <v>188</v>
      </c>
      <c r="H5" s="16">
        <v>188</v>
      </c>
      <c r="I5" s="16"/>
      <c r="J5" s="16"/>
      <c r="K5" s="17">
        <v>4</v>
      </c>
      <c r="L5" s="17">
        <v>749</v>
      </c>
      <c r="M5" s="18">
        <v>187.25</v>
      </c>
      <c r="N5" s="19">
        <v>2</v>
      </c>
      <c r="O5" s="20">
        <v>189.25</v>
      </c>
    </row>
    <row r="6" spans="1:17" x14ac:dyDescent="0.25">
      <c r="A6" s="12" t="s">
        <v>26</v>
      </c>
      <c r="B6" s="13" t="s">
        <v>104</v>
      </c>
      <c r="C6" s="14">
        <v>45151</v>
      </c>
      <c r="D6" s="15" t="s">
        <v>98</v>
      </c>
      <c r="E6" s="16">
        <v>181</v>
      </c>
      <c r="F6" s="16">
        <v>180</v>
      </c>
      <c r="G6" s="16">
        <v>187</v>
      </c>
      <c r="H6" s="16">
        <v>187</v>
      </c>
      <c r="I6" s="16">
        <v>187</v>
      </c>
      <c r="J6" s="16">
        <v>183</v>
      </c>
      <c r="K6" s="17">
        <v>6</v>
      </c>
      <c r="L6" s="17">
        <v>1105</v>
      </c>
      <c r="M6" s="18">
        <v>184.16666666666666</v>
      </c>
      <c r="N6" s="19">
        <v>4</v>
      </c>
      <c r="O6" s="20">
        <v>188.16666666666666</v>
      </c>
    </row>
    <row r="7" spans="1:17" x14ac:dyDescent="0.25">
      <c r="A7" s="12" t="s">
        <v>26</v>
      </c>
      <c r="B7" s="13" t="s">
        <v>104</v>
      </c>
      <c r="C7" s="14">
        <v>45179</v>
      </c>
      <c r="D7" s="15" t="s">
        <v>98</v>
      </c>
      <c r="E7" s="22">
        <v>188</v>
      </c>
      <c r="F7" s="22">
        <v>187</v>
      </c>
      <c r="G7" s="22">
        <v>182</v>
      </c>
      <c r="H7" s="22">
        <v>187</v>
      </c>
      <c r="I7" s="22">
        <v>185</v>
      </c>
      <c r="J7" s="22">
        <v>183</v>
      </c>
      <c r="K7" s="17">
        <v>6</v>
      </c>
      <c r="L7" s="17">
        <v>1112</v>
      </c>
      <c r="M7" s="18">
        <v>185.33333333333334</v>
      </c>
      <c r="N7" s="19">
        <v>4</v>
      </c>
      <c r="O7" s="20">
        <v>189.33333333333334</v>
      </c>
    </row>
    <row r="8" spans="1:17" x14ac:dyDescent="0.25">
      <c r="A8" s="12" t="s">
        <v>26</v>
      </c>
      <c r="B8" s="13" t="s">
        <v>104</v>
      </c>
      <c r="C8" s="14">
        <v>45207</v>
      </c>
      <c r="D8" s="15" t="s">
        <v>98</v>
      </c>
      <c r="E8" s="16">
        <v>180</v>
      </c>
      <c r="F8" s="16">
        <v>187</v>
      </c>
      <c r="G8" s="16">
        <v>185</v>
      </c>
      <c r="H8" s="16">
        <v>185</v>
      </c>
      <c r="I8" s="16"/>
      <c r="J8" s="16"/>
      <c r="K8" s="17">
        <v>4</v>
      </c>
      <c r="L8" s="17">
        <v>737</v>
      </c>
      <c r="M8" s="18">
        <v>184.25</v>
      </c>
      <c r="N8" s="19">
        <v>2</v>
      </c>
      <c r="O8" s="20">
        <v>186.25</v>
      </c>
    </row>
    <row r="9" spans="1:17" x14ac:dyDescent="0.25">
      <c r="A9" s="12" t="s">
        <v>26</v>
      </c>
      <c r="B9" s="13" t="s">
        <v>104</v>
      </c>
      <c r="C9" s="14">
        <v>45242</v>
      </c>
      <c r="D9" s="15" t="s">
        <v>98</v>
      </c>
      <c r="E9" s="16">
        <v>184.001</v>
      </c>
      <c r="F9" s="16">
        <v>185</v>
      </c>
      <c r="G9" s="16">
        <v>187</v>
      </c>
      <c r="H9" s="16">
        <v>180</v>
      </c>
      <c r="I9" s="16"/>
      <c r="J9" s="16"/>
      <c r="K9" s="17">
        <v>4</v>
      </c>
      <c r="L9" s="17">
        <v>736.00099999999998</v>
      </c>
      <c r="M9" s="18">
        <v>184.00024999999999</v>
      </c>
      <c r="N9" s="19">
        <v>2</v>
      </c>
      <c r="O9" s="20">
        <v>186.00024999999999</v>
      </c>
    </row>
    <row r="11" spans="1:17" x14ac:dyDescent="0.25">
      <c r="K11" s="8">
        <f>SUM(K2:K10)</f>
        <v>36</v>
      </c>
      <c r="L11" s="8">
        <f>SUM(L2:L10)</f>
        <v>6632.0010000000002</v>
      </c>
      <c r="M11" s="7">
        <f>SUM(L11/K11)</f>
        <v>184.22225</v>
      </c>
      <c r="N11" s="8">
        <f>SUM(N2:N10)</f>
        <v>20</v>
      </c>
      <c r="O11" s="11">
        <f>SUM(M11+N11)</f>
        <v>204.22225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6" name="Range1_17"/>
    <protectedRange algorithmName="SHA-512" hashValue="ON39YdpmFHfN9f47KpiRvqrKx0V9+erV1CNkpWzYhW/Qyc6aT8rEyCrvauWSYGZK2ia3o7vd3akF07acHAFpOA==" saltValue="yVW9XmDwTqEnmpSGai0KYg==" spinCount="100000" sqref="E6:J6 B6" name="Range1_18"/>
    <protectedRange algorithmName="SHA-512" hashValue="ON39YdpmFHfN9f47KpiRvqrKx0V9+erV1CNkpWzYhW/Qyc6aT8rEyCrvauWSYGZK2ia3o7vd3akF07acHAFpOA==" saltValue="yVW9XmDwTqEnmpSGai0KYg==" spinCount="100000" sqref="D6" name="Range1_1_13"/>
    <protectedRange algorithmName="SHA-512" hashValue="ON39YdpmFHfN9f47KpiRvqrKx0V9+erV1CNkpWzYhW/Qyc6aT8rEyCrvauWSYGZK2ia3o7vd3akF07acHAFpOA==" saltValue="yVW9XmDwTqEnmpSGai0KYg==" spinCount="100000" sqref="E7:J7 B7" name="Range1_22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186" priority="10" rank="1"/>
  </conditionalFormatting>
  <conditionalFormatting sqref="J2">
    <cfRule type="top10" dxfId="185" priority="11" rank="1"/>
  </conditionalFormatting>
  <hyperlinks>
    <hyperlink ref="Q1" location="'National Rankings'!A1" display="Back to Ranking" xr:uid="{74C8B1B0-AA3C-4DD7-9A5A-1D945B757D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E77D3-32EE-4E06-AD5B-5B237657A8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DFE4-A5B2-4831-9FF2-AD60E981DF13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105</v>
      </c>
      <c r="C2" s="41">
        <v>44661</v>
      </c>
      <c r="D2" s="67" t="s">
        <v>98</v>
      </c>
      <c r="E2" s="68">
        <v>188</v>
      </c>
      <c r="F2" s="68">
        <v>184</v>
      </c>
      <c r="G2" s="68">
        <v>183</v>
      </c>
      <c r="H2" s="68">
        <v>183</v>
      </c>
      <c r="I2" s="68"/>
      <c r="J2" s="68"/>
      <c r="K2" s="69">
        <v>4</v>
      </c>
      <c r="L2" s="69">
        <v>738</v>
      </c>
      <c r="M2" s="70">
        <v>184.5</v>
      </c>
      <c r="N2" s="71">
        <v>2</v>
      </c>
      <c r="O2" s="72">
        <v>186.5</v>
      </c>
    </row>
    <row r="3" spans="1:17" x14ac:dyDescent="0.25">
      <c r="A3" s="12" t="s">
        <v>26</v>
      </c>
      <c r="B3" s="13" t="s">
        <v>105</v>
      </c>
      <c r="C3" s="14">
        <v>45151</v>
      </c>
      <c r="D3" s="15" t="s">
        <v>98</v>
      </c>
      <c r="E3" s="16">
        <v>181</v>
      </c>
      <c r="F3" s="16">
        <v>148</v>
      </c>
      <c r="G3" s="16">
        <v>188</v>
      </c>
      <c r="H3" s="16">
        <v>184</v>
      </c>
      <c r="I3" s="16">
        <v>187</v>
      </c>
      <c r="J3" s="16">
        <v>179</v>
      </c>
      <c r="K3" s="17">
        <v>6</v>
      </c>
      <c r="L3" s="17">
        <v>1067</v>
      </c>
      <c r="M3" s="18">
        <v>177.83333333333334</v>
      </c>
      <c r="N3" s="19">
        <v>4</v>
      </c>
      <c r="O3" s="20">
        <v>181.83333333333334</v>
      </c>
    </row>
    <row r="5" spans="1:17" x14ac:dyDescent="0.25">
      <c r="K5" s="8">
        <f>SUM(K2:K4)</f>
        <v>10</v>
      </c>
      <c r="L5" s="8">
        <f>SUM(L2:L4)</f>
        <v>1805</v>
      </c>
      <c r="M5" s="7">
        <f>SUM(L5/K5)</f>
        <v>180.5</v>
      </c>
      <c r="N5" s="8">
        <f>SUM(N2:N4)</f>
        <v>6</v>
      </c>
      <c r="O5" s="11">
        <f>SUM(M5+N5)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3" name="Range1_17"/>
    <protectedRange algorithmName="SHA-512" hashValue="ON39YdpmFHfN9f47KpiRvqrKx0V9+erV1CNkpWzYhW/Qyc6aT8rEyCrvauWSYGZK2ia3o7vd3akF07acHAFpOA==" saltValue="yVW9XmDwTqEnmpSGai0KYg==" spinCount="100000" sqref="E3:J3 B3" name="Range1_18"/>
    <protectedRange algorithmName="SHA-512" hashValue="ON39YdpmFHfN9f47KpiRvqrKx0V9+erV1CNkpWzYhW/Qyc6aT8rEyCrvauWSYGZK2ia3o7vd3akF07acHAFpOA==" saltValue="yVW9XmDwTqEnmpSGai0KYg==" spinCount="100000" sqref="D3" name="Range1_1_13"/>
  </protectedRanges>
  <hyperlinks>
    <hyperlink ref="Q1" location="'National Rankings'!A1" display="Back to Ranking" xr:uid="{87DCADED-158C-4B07-8388-332EE1525C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31E20A-64BD-4873-8AAF-904726A046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27E4-F5EB-4943-8A27-7483D184805F}">
  <dimension ref="A1:Q10"/>
  <sheetViews>
    <sheetView workbookViewId="0">
      <selection activeCell="K11" sqref="K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61</v>
      </c>
      <c r="C2" s="14">
        <v>44996</v>
      </c>
      <c r="D2" s="15" t="s">
        <v>59</v>
      </c>
      <c r="E2" s="16">
        <v>185</v>
      </c>
      <c r="F2" s="16">
        <v>193</v>
      </c>
      <c r="G2" s="16">
        <v>187</v>
      </c>
      <c r="H2" s="16">
        <v>178</v>
      </c>
      <c r="I2" s="16"/>
      <c r="J2" s="16"/>
      <c r="K2" s="17">
        <v>4</v>
      </c>
      <c r="L2" s="17">
        <v>743</v>
      </c>
      <c r="M2" s="18">
        <v>185.75</v>
      </c>
      <c r="N2" s="19">
        <v>2</v>
      </c>
      <c r="O2" s="20">
        <v>187.75</v>
      </c>
    </row>
    <row r="3" spans="1:17" x14ac:dyDescent="0.25">
      <c r="A3" s="12" t="s">
        <v>26</v>
      </c>
      <c r="B3" s="13" t="s">
        <v>61</v>
      </c>
      <c r="C3" s="14">
        <v>45059</v>
      </c>
      <c r="D3" s="14" t="s">
        <v>137</v>
      </c>
      <c r="E3" s="68">
        <v>194</v>
      </c>
      <c r="F3" s="68">
        <v>195</v>
      </c>
      <c r="G3" s="68">
        <v>193</v>
      </c>
      <c r="H3" s="68">
        <v>193</v>
      </c>
      <c r="I3" s="16"/>
      <c r="J3" s="16"/>
      <c r="K3" s="17">
        <v>4</v>
      </c>
      <c r="L3" s="17">
        <v>775</v>
      </c>
      <c r="M3" s="18">
        <v>193.75</v>
      </c>
      <c r="N3" s="19">
        <v>5</v>
      </c>
      <c r="O3" s="20">
        <v>198.75</v>
      </c>
    </row>
    <row r="4" spans="1:17" x14ac:dyDescent="0.25">
      <c r="A4" s="40" t="s">
        <v>26</v>
      </c>
      <c r="B4" s="39" t="s">
        <v>61</v>
      </c>
      <c r="C4" s="41">
        <v>45080</v>
      </c>
      <c r="D4" s="67" t="s">
        <v>53</v>
      </c>
      <c r="E4" s="68">
        <v>187</v>
      </c>
      <c r="F4" s="68">
        <v>190</v>
      </c>
      <c r="G4" s="68">
        <v>193</v>
      </c>
      <c r="H4" s="68">
        <v>197</v>
      </c>
      <c r="I4" s="68"/>
      <c r="J4" s="68"/>
      <c r="K4" s="69">
        <v>4</v>
      </c>
      <c r="L4" s="69">
        <v>767</v>
      </c>
      <c r="M4" s="70">
        <v>191.75</v>
      </c>
      <c r="N4" s="71">
        <v>5</v>
      </c>
      <c r="O4" s="72">
        <v>196.75</v>
      </c>
    </row>
    <row r="5" spans="1:17" x14ac:dyDescent="0.25">
      <c r="A5" s="12" t="s">
        <v>26</v>
      </c>
      <c r="B5" s="13" t="s">
        <v>61</v>
      </c>
      <c r="C5" s="14">
        <v>45087</v>
      </c>
      <c r="D5" s="15" t="s">
        <v>59</v>
      </c>
      <c r="E5" s="16">
        <v>196.01</v>
      </c>
      <c r="F5" s="16">
        <v>192</v>
      </c>
      <c r="G5" s="16">
        <v>190</v>
      </c>
      <c r="H5" s="16">
        <v>196</v>
      </c>
      <c r="I5" s="16"/>
      <c r="J5" s="16"/>
      <c r="K5" s="17">
        <v>4</v>
      </c>
      <c r="L5" s="17">
        <v>774.01</v>
      </c>
      <c r="M5" s="18">
        <v>193.5025</v>
      </c>
      <c r="N5" s="19">
        <v>8</v>
      </c>
      <c r="O5" s="20">
        <v>201.5025</v>
      </c>
    </row>
    <row r="6" spans="1:17" x14ac:dyDescent="0.25">
      <c r="A6" s="12" t="s">
        <v>26</v>
      </c>
      <c r="B6" s="13" t="s">
        <v>61</v>
      </c>
      <c r="C6" s="14">
        <v>45115</v>
      </c>
      <c r="D6" s="15" t="s">
        <v>59</v>
      </c>
      <c r="E6" s="16">
        <v>191</v>
      </c>
      <c r="F6" s="16">
        <v>188</v>
      </c>
      <c r="G6" s="16">
        <v>191</v>
      </c>
      <c r="H6" s="16">
        <v>195</v>
      </c>
      <c r="I6" s="16"/>
      <c r="J6" s="16"/>
      <c r="K6" s="17">
        <v>4</v>
      </c>
      <c r="L6" s="17">
        <v>765</v>
      </c>
      <c r="M6" s="18">
        <v>191.25</v>
      </c>
      <c r="N6" s="19">
        <v>2</v>
      </c>
      <c r="O6" s="20">
        <v>193.25</v>
      </c>
    </row>
    <row r="7" spans="1:17" x14ac:dyDescent="0.25">
      <c r="A7" s="12" t="s">
        <v>26</v>
      </c>
      <c r="B7" s="13" t="s">
        <v>61</v>
      </c>
      <c r="C7" s="14">
        <v>45150</v>
      </c>
      <c r="D7" s="15" t="s">
        <v>59</v>
      </c>
      <c r="E7" s="22">
        <v>194</v>
      </c>
      <c r="F7" s="22">
        <v>196.01</v>
      </c>
      <c r="G7" s="22">
        <v>186</v>
      </c>
      <c r="H7" s="22">
        <v>190</v>
      </c>
      <c r="I7" s="22"/>
      <c r="J7" s="22"/>
      <c r="K7" s="17">
        <v>4</v>
      </c>
      <c r="L7" s="17">
        <v>766.01</v>
      </c>
      <c r="M7" s="18">
        <v>191.5025</v>
      </c>
      <c r="N7" s="19">
        <v>4</v>
      </c>
      <c r="O7" s="20">
        <v>195.5025</v>
      </c>
    </row>
    <row r="8" spans="1:17" x14ac:dyDescent="0.25">
      <c r="A8" s="12" t="s">
        <v>26</v>
      </c>
      <c r="B8" s="13" t="s">
        <v>61</v>
      </c>
      <c r="C8" s="14">
        <v>45178</v>
      </c>
      <c r="D8" s="15" t="s">
        <v>59</v>
      </c>
      <c r="E8" s="22">
        <v>192</v>
      </c>
      <c r="F8" s="22">
        <v>184</v>
      </c>
      <c r="G8" s="22">
        <v>183</v>
      </c>
      <c r="H8" s="22">
        <v>186</v>
      </c>
      <c r="I8" s="22"/>
      <c r="J8" s="22"/>
      <c r="K8" s="17">
        <v>4</v>
      </c>
      <c r="L8" s="17">
        <v>745</v>
      </c>
      <c r="M8" s="18">
        <v>186.25</v>
      </c>
      <c r="N8" s="19">
        <v>2</v>
      </c>
      <c r="O8" s="20">
        <v>188.25</v>
      </c>
    </row>
    <row r="10" spans="1:17" x14ac:dyDescent="0.25">
      <c r="K10" s="8">
        <f>SUM(K2:K9)</f>
        <v>28</v>
      </c>
      <c r="L10" s="8">
        <f>SUM(L2:L9)</f>
        <v>5335.02</v>
      </c>
      <c r="M10" s="7">
        <f>SUM(L10/K10)</f>
        <v>190.53642857142859</v>
      </c>
      <c r="N10" s="8">
        <f>SUM(N2:N9)</f>
        <v>28</v>
      </c>
      <c r="O10" s="11">
        <f>SUM(M10+N10)</f>
        <v>218.53642857142859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  <protectedRange algorithmName="SHA-512" hashValue="ON39YdpmFHfN9f47KpiRvqrKx0V9+erV1CNkpWzYhW/Qyc6aT8rEyCrvauWSYGZK2ia3o7vd3akF07acHAFpOA==" saltValue="yVW9XmDwTqEnmpSGai0KYg==" spinCount="100000" sqref="B4:C4 E4:J4" name="Range1_7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6:J6 B6:C6" name="Range1_2_1"/>
    <protectedRange algorithmName="SHA-512" hashValue="ON39YdpmFHfN9f47KpiRvqrKx0V9+erV1CNkpWzYhW/Qyc6aT8rEyCrvauWSYGZK2ia3o7vd3akF07acHAFpOA==" saltValue="yVW9XmDwTqEnmpSGai0KYg==" spinCount="100000" sqref="D6" name="Range1_1_1_1"/>
    <protectedRange algorithmName="SHA-512" hashValue="ON39YdpmFHfN9f47KpiRvqrKx0V9+erV1CNkpWzYhW/Qyc6aT8rEyCrvauWSYGZK2ia3o7vd3akF07acHAFpOA==" saltValue="yVW9XmDwTqEnmpSGai0KYg==" spinCount="100000" sqref="B7:C7 E7:J7" name="Range1_14"/>
    <protectedRange algorithmName="SHA-512" hashValue="ON39YdpmFHfN9f47KpiRvqrKx0V9+erV1CNkpWzYhW/Qyc6aT8rEyCrvauWSYGZK2ia3o7vd3akF07acHAFpOA==" saltValue="yVW9XmDwTqEnmpSGai0KYg==" spinCount="100000" sqref="D7" name="Range1_1_9"/>
    <protectedRange algorithmName="SHA-512" hashValue="ON39YdpmFHfN9f47KpiRvqrKx0V9+erV1CNkpWzYhW/Qyc6aT8rEyCrvauWSYGZK2ia3o7vd3akF07acHAFpOA==" saltValue="yVW9XmDwTqEnmpSGai0KYg==" spinCount="100000" sqref="E8:J8 B8:C8" name="Range1_13"/>
    <protectedRange algorithmName="SHA-512" hashValue="ON39YdpmFHfN9f47KpiRvqrKx0V9+erV1CNkpWzYhW/Qyc6aT8rEyCrvauWSYGZK2ia3o7vd3akF07acHAFpOA==" saltValue="yVW9XmDwTqEnmpSGai0KYg==" spinCount="100000" sqref="D8" name="Range1_1_8"/>
  </protectedRanges>
  <conditionalFormatting sqref="I2">
    <cfRule type="top10" dxfId="184" priority="28" rank="1"/>
  </conditionalFormatting>
  <conditionalFormatting sqref="I3">
    <cfRule type="top10" dxfId="183" priority="22" rank="1"/>
  </conditionalFormatting>
  <conditionalFormatting sqref="I4">
    <cfRule type="top10" dxfId="182" priority="16" rank="1"/>
  </conditionalFormatting>
  <conditionalFormatting sqref="I6">
    <cfRule type="top10" dxfId="181" priority="9" rank="1"/>
  </conditionalFormatting>
  <conditionalFormatting sqref="I7:I8">
    <cfRule type="top10" dxfId="180" priority="3" rank="1"/>
  </conditionalFormatting>
  <conditionalFormatting sqref="I4:J4">
    <cfRule type="cellIs" dxfId="179" priority="15" operator="greaterThanOrEqual">
      <formula>200</formula>
    </cfRule>
  </conditionalFormatting>
  <conditionalFormatting sqref="I7:J8">
    <cfRule type="cellIs" dxfId="178" priority="2" operator="greaterThanOrEqual">
      <formula>200</formula>
    </cfRule>
  </conditionalFormatting>
  <conditionalFormatting sqref="J2">
    <cfRule type="top10" dxfId="177" priority="27" rank="1"/>
  </conditionalFormatting>
  <conditionalFormatting sqref="J3">
    <cfRule type="top10" dxfId="176" priority="21" rank="1"/>
  </conditionalFormatting>
  <conditionalFormatting sqref="J4">
    <cfRule type="top10" dxfId="175" priority="20" rank="1"/>
  </conditionalFormatting>
  <conditionalFormatting sqref="J6">
    <cfRule type="top10" dxfId="174" priority="8" rank="1"/>
  </conditionalFormatting>
  <conditionalFormatting sqref="J7:J8">
    <cfRule type="top10" dxfId="173" priority="7" rank="1"/>
  </conditionalFormatting>
  <hyperlinks>
    <hyperlink ref="Q1" location="'National Rankings'!A1" display="Back to Ranking" xr:uid="{53D8E93C-25E0-41B2-82B4-8925523853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AF0A3C-40E2-4D11-B280-54B1A22EC2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97D5A-E2C7-4573-8B2B-2C1E770F4A0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244</v>
      </c>
      <c r="C2" s="14">
        <v>45185</v>
      </c>
      <c r="D2" s="15" t="s">
        <v>53</v>
      </c>
      <c r="E2" s="16">
        <v>176</v>
      </c>
      <c r="F2" s="16">
        <v>185</v>
      </c>
      <c r="G2" s="16">
        <v>189</v>
      </c>
      <c r="H2" s="16">
        <v>187</v>
      </c>
      <c r="I2" s="16"/>
      <c r="J2" s="16"/>
      <c r="K2" s="17">
        <v>4</v>
      </c>
      <c r="L2" s="17">
        <v>737</v>
      </c>
      <c r="M2" s="18">
        <v>184.25</v>
      </c>
      <c r="N2" s="19">
        <v>2</v>
      </c>
      <c r="O2" s="20">
        <v>186.25</v>
      </c>
    </row>
    <row r="4" spans="1:17" x14ac:dyDescent="0.25">
      <c r="K4" s="8">
        <f>SUM(K2:K3)</f>
        <v>4</v>
      </c>
      <c r="L4" s="8">
        <f>SUM(L2:L3)</f>
        <v>737</v>
      </c>
      <c r="M4" s="7">
        <f>SUM(L4/K4)</f>
        <v>184.25</v>
      </c>
      <c r="N4" s="8">
        <f>SUM(N2:N3)</f>
        <v>2</v>
      </c>
      <c r="O4" s="11">
        <f>SUM(M4+N4)</f>
        <v>186.25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72" priority="1" rank="1"/>
  </conditionalFormatting>
  <conditionalFormatting sqref="J2">
    <cfRule type="top10" dxfId="171" priority="2" rank="1"/>
  </conditionalFormatting>
  <hyperlinks>
    <hyperlink ref="Q1" location="'National Rankings'!A1" display="Back to Ranking" xr:uid="{9EEE76D1-9CDF-4969-B36B-415954DE88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EB56FE-7008-4504-B24F-49A91205ED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33B0-AF8A-4E05-A4AB-09192B02BBEE}">
  <dimension ref="A1:Q9"/>
  <sheetViews>
    <sheetView workbookViewId="0">
      <selection activeCell="K10" sqref="K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144</v>
      </c>
      <c r="C2" s="41">
        <v>45066</v>
      </c>
      <c r="D2" s="67" t="s">
        <v>147</v>
      </c>
      <c r="E2" s="68">
        <v>185</v>
      </c>
      <c r="F2" s="68">
        <v>194</v>
      </c>
      <c r="G2" s="68">
        <v>196</v>
      </c>
      <c r="H2" s="68">
        <v>196</v>
      </c>
      <c r="I2" s="68"/>
      <c r="J2" s="68"/>
      <c r="K2" s="69">
        <v>4</v>
      </c>
      <c r="L2" s="69">
        <v>771</v>
      </c>
      <c r="M2" s="70">
        <v>192.75</v>
      </c>
      <c r="N2" s="71">
        <v>11</v>
      </c>
      <c r="O2" s="72">
        <v>203.75</v>
      </c>
    </row>
    <row r="3" spans="1:17" x14ac:dyDescent="0.25">
      <c r="A3" s="40" t="s">
        <v>26</v>
      </c>
      <c r="B3" s="39" t="s">
        <v>144</v>
      </c>
      <c r="C3" s="41">
        <v>45094</v>
      </c>
      <c r="D3" s="67" t="s">
        <v>147</v>
      </c>
      <c r="E3" s="68">
        <v>193</v>
      </c>
      <c r="F3" s="68">
        <v>192</v>
      </c>
      <c r="G3" s="68">
        <v>196</v>
      </c>
      <c r="H3" s="68">
        <v>184</v>
      </c>
      <c r="I3" s="68">
        <v>192</v>
      </c>
      <c r="J3" s="68">
        <v>192.01</v>
      </c>
      <c r="K3" s="69">
        <v>6</v>
      </c>
      <c r="L3" s="69">
        <v>1149.01</v>
      </c>
      <c r="M3" s="70">
        <v>191.50166666666667</v>
      </c>
      <c r="N3" s="71">
        <v>16</v>
      </c>
      <c r="O3" s="72">
        <v>207.50166666666667</v>
      </c>
    </row>
    <row r="4" spans="1:17" x14ac:dyDescent="0.25">
      <c r="A4" s="12" t="s">
        <v>26</v>
      </c>
      <c r="B4" s="13" t="s">
        <v>144</v>
      </c>
      <c r="C4" s="14">
        <v>45122</v>
      </c>
      <c r="D4" s="15" t="s">
        <v>147</v>
      </c>
      <c r="E4" s="16">
        <v>188</v>
      </c>
      <c r="F4" s="16">
        <v>196</v>
      </c>
      <c r="G4" s="16">
        <v>192</v>
      </c>
      <c r="H4" s="16">
        <v>193</v>
      </c>
      <c r="I4" s="16"/>
      <c r="J4" s="16"/>
      <c r="K4" s="17">
        <v>4</v>
      </c>
      <c r="L4" s="17">
        <v>769</v>
      </c>
      <c r="M4" s="18">
        <v>192.25</v>
      </c>
      <c r="N4" s="19">
        <v>6</v>
      </c>
      <c r="O4" s="20">
        <v>198.25</v>
      </c>
    </row>
    <row r="5" spans="1:17" x14ac:dyDescent="0.25">
      <c r="A5" s="12" t="s">
        <v>26</v>
      </c>
      <c r="B5" s="13" t="s">
        <v>144</v>
      </c>
      <c r="C5" s="14">
        <v>45157</v>
      </c>
      <c r="D5" s="15" t="s">
        <v>147</v>
      </c>
      <c r="E5" s="16">
        <v>198</v>
      </c>
      <c r="F5" s="16">
        <v>193</v>
      </c>
      <c r="G5" s="16">
        <v>186</v>
      </c>
      <c r="H5" s="16">
        <v>194</v>
      </c>
      <c r="I5" s="16">
        <v>191</v>
      </c>
      <c r="J5" s="16">
        <v>191</v>
      </c>
      <c r="K5" s="17">
        <v>6</v>
      </c>
      <c r="L5" s="17">
        <v>1153</v>
      </c>
      <c r="M5" s="18">
        <v>192.16666666666666</v>
      </c>
      <c r="N5" s="19">
        <v>12</v>
      </c>
      <c r="O5" s="20">
        <v>204.16666666666666</v>
      </c>
    </row>
    <row r="6" spans="1:17" x14ac:dyDescent="0.25">
      <c r="A6" s="12" t="s">
        <v>26</v>
      </c>
      <c r="B6" s="13" t="s">
        <v>144</v>
      </c>
      <c r="C6" s="14">
        <v>45171</v>
      </c>
      <c r="D6" s="15" t="s">
        <v>232</v>
      </c>
      <c r="E6" s="16">
        <v>197</v>
      </c>
      <c r="F6" s="16">
        <v>192</v>
      </c>
      <c r="G6" s="16">
        <v>198</v>
      </c>
      <c r="H6" s="16">
        <v>194</v>
      </c>
      <c r="I6" s="16">
        <v>196</v>
      </c>
      <c r="J6" s="16">
        <v>192</v>
      </c>
      <c r="K6" s="17">
        <v>6</v>
      </c>
      <c r="L6" s="17">
        <v>1169</v>
      </c>
      <c r="M6" s="18">
        <v>194.83333333333334</v>
      </c>
      <c r="N6" s="19">
        <v>8</v>
      </c>
      <c r="O6" s="20">
        <v>202.83333333333334</v>
      </c>
    </row>
    <row r="7" spans="1:17" x14ac:dyDescent="0.25">
      <c r="A7" s="12" t="s">
        <v>26</v>
      </c>
      <c r="B7" s="13" t="s">
        <v>144</v>
      </c>
      <c r="C7" s="14">
        <v>45185</v>
      </c>
      <c r="D7" s="15" t="s">
        <v>147</v>
      </c>
      <c r="E7" s="16">
        <v>196</v>
      </c>
      <c r="F7" s="16">
        <v>198</v>
      </c>
      <c r="G7" s="16">
        <v>191</v>
      </c>
      <c r="H7" s="16">
        <v>193</v>
      </c>
      <c r="I7" s="16"/>
      <c r="J7" s="16"/>
      <c r="K7" s="17">
        <v>4</v>
      </c>
      <c r="L7" s="17">
        <v>778</v>
      </c>
      <c r="M7" s="18">
        <v>194.5</v>
      </c>
      <c r="N7" s="19">
        <v>6</v>
      </c>
      <c r="O7" s="20">
        <v>200.5</v>
      </c>
    </row>
    <row r="9" spans="1:17" x14ac:dyDescent="0.25">
      <c r="K9" s="8">
        <f>SUM(K2:K8)</f>
        <v>30</v>
      </c>
      <c r="L9" s="8">
        <f>SUM(L2:L8)</f>
        <v>5789.01</v>
      </c>
      <c r="M9" s="7">
        <f>SUM(L9/K9)</f>
        <v>192.96700000000001</v>
      </c>
      <c r="N9" s="8">
        <f>SUM(N2:N8)</f>
        <v>59</v>
      </c>
      <c r="O9" s="11">
        <f>SUM(M9+N9)</f>
        <v>251.96700000000001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6:J6 B6:C6" name="Range1_70"/>
  </protectedRanges>
  <conditionalFormatting sqref="I2">
    <cfRule type="top10" dxfId="170" priority="2" rank="1"/>
  </conditionalFormatting>
  <conditionalFormatting sqref="J2">
    <cfRule type="top10" dxfId="169" priority="1" rank="1"/>
  </conditionalFormatting>
  <hyperlinks>
    <hyperlink ref="Q1" location="'National Rankings'!A1" display="Back to Ranking" xr:uid="{76415303-CE7B-44B3-9B9E-C2FC6553A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A9CE8-3029-4843-9C15-1407F4B11E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3CA7C-280E-4BD0-A55F-FC973AC0DEAC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190</v>
      </c>
      <c r="C2" s="41">
        <v>45115</v>
      </c>
      <c r="D2" s="67" t="s">
        <v>59</v>
      </c>
      <c r="E2" s="68">
        <v>191</v>
      </c>
      <c r="F2" s="68">
        <v>194</v>
      </c>
      <c r="G2" s="68">
        <v>194</v>
      </c>
      <c r="H2" s="68">
        <v>195.01</v>
      </c>
      <c r="I2" s="68"/>
      <c r="J2" s="68"/>
      <c r="K2" s="69">
        <v>4</v>
      </c>
      <c r="L2" s="69">
        <v>774.01</v>
      </c>
      <c r="M2" s="70">
        <v>193.5025</v>
      </c>
      <c r="N2" s="71">
        <v>5</v>
      </c>
      <c r="O2" s="72">
        <v>198.5025</v>
      </c>
    </row>
    <row r="3" spans="1:17" x14ac:dyDescent="0.25">
      <c r="A3" s="12" t="s">
        <v>26</v>
      </c>
      <c r="B3" s="13" t="s">
        <v>190</v>
      </c>
      <c r="C3" s="14">
        <v>45150</v>
      </c>
      <c r="D3" s="15" t="s">
        <v>59</v>
      </c>
      <c r="E3" s="16">
        <v>192</v>
      </c>
      <c r="F3" s="16">
        <v>195</v>
      </c>
      <c r="G3" s="16">
        <v>193</v>
      </c>
      <c r="H3" s="16">
        <v>190</v>
      </c>
      <c r="I3" s="16"/>
      <c r="J3" s="16"/>
      <c r="K3" s="17">
        <v>4</v>
      </c>
      <c r="L3" s="17">
        <v>770</v>
      </c>
      <c r="M3" s="18">
        <v>192.5</v>
      </c>
      <c r="N3" s="19">
        <v>3</v>
      </c>
      <c r="O3" s="20">
        <v>195.5</v>
      </c>
    </row>
    <row r="4" spans="1:17" x14ac:dyDescent="0.25">
      <c r="A4" s="12" t="s">
        <v>26</v>
      </c>
      <c r="B4" s="13" t="s">
        <v>190</v>
      </c>
      <c r="C4" s="14">
        <v>45178</v>
      </c>
      <c r="D4" s="15" t="s">
        <v>59</v>
      </c>
      <c r="E4" s="16">
        <v>195.01</v>
      </c>
      <c r="F4" s="16">
        <v>195</v>
      </c>
      <c r="G4" s="16">
        <v>193</v>
      </c>
      <c r="H4" s="16">
        <v>196</v>
      </c>
      <c r="I4" s="16"/>
      <c r="J4" s="16"/>
      <c r="K4" s="17">
        <v>4</v>
      </c>
      <c r="L4" s="17">
        <v>779.01</v>
      </c>
      <c r="M4" s="18">
        <v>194.7525</v>
      </c>
      <c r="N4" s="19">
        <v>9</v>
      </c>
      <c r="O4" s="20">
        <v>203.7525</v>
      </c>
    </row>
    <row r="5" spans="1:17" x14ac:dyDescent="0.25">
      <c r="A5" s="12" t="s">
        <v>26</v>
      </c>
      <c r="B5" s="13" t="s">
        <v>190</v>
      </c>
      <c r="C5" s="14">
        <v>45206</v>
      </c>
      <c r="D5" s="15" t="s">
        <v>53</v>
      </c>
      <c r="E5" s="16">
        <v>193</v>
      </c>
      <c r="F5" s="16">
        <v>191</v>
      </c>
      <c r="G5" s="16">
        <v>191</v>
      </c>
      <c r="H5" s="16">
        <v>188</v>
      </c>
      <c r="I5" s="16"/>
      <c r="J5" s="16"/>
      <c r="K5" s="17">
        <v>4</v>
      </c>
      <c r="L5" s="17">
        <v>763</v>
      </c>
      <c r="M5" s="18">
        <v>190.75</v>
      </c>
      <c r="N5" s="19">
        <v>6</v>
      </c>
      <c r="O5" s="20">
        <v>196.75</v>
      </c>
    </row>
    <row r="6" spans="1:17" x14ac:dyDescent="0.25">
      <c r="A6" s="12" t="s">
        <v>26</v>
      </c>
      <c r="B6" s="13" t="s">
        <v>190</v>
      </c>
      <c r="C6" s="14">
        <v>45220</v>
      </c>
      <c r="D6" s="15" t="s">
        <v>59</v>
      </c>
      <c r="E6" s="16">
        <v>189</v>
      </c>
      <c r="F6" s="16">
        <v>186</v>
      </c>
      <c r="G6" s="16">
        <v>189</v>
      </c>
      <c r="H6" s="16">
        <v>194.01</v>
      </c>
      <c r="I6" s="16">
        <v>194</v>
      </c>
      <c r="J6" s="16">
        <v>185</v>
      </c>
      <c r="K6" s="17">
        <v>6</v>
      </c>
      <c r="L6" s="17">
        <v>1137.01</v>
      </c>
      <c r="M6" s="18">
        <v>189.50166666666667</v>
      </c>
      <c r="N6" s="19">
        <v>4</v>
      </c>
      <c r="O6" s="20">
        <v>193.50166666666667</v>
      </c>
    </row>
    <row r="8" spans="1:17" x14ac:dyDescent="0.25">
      <c r="K8" s="8">
        <f>SUM(K2:K7)</f>
        <v>22</v>
      </c>
      <c r="L8" s="8">
        <f>SUM(L2:L7)</f>
        <v>4223.03</v>
      </c>
      <c r="M8" s="7">
        <f>SUM(L8/K8)</f>
        <v>191.95590909090907</v>
      </c>
      <c r="N8" s="8">
        <f>SUM(N2:N7)</f>
        <v>27</v>
      </c>
      <c r="O8" s="11">
        <f>SUM(M8+N8)</f>
        <v>218.95590909090907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8"/>
    <protectedRange sqref="B5:C5 E5:J5" name="Range1_14"/>
    <protectedRange sqref="D5" name="Range1_1_9"/>
    <protectedRange algorithmName="SHA-512" hashValue="ON39YdpmFHfN9f47KpiRvqrKx0V9+erV1CNkpWzYhW/Qyc6aT8rEyCrvauWSYGZK2ia3o7vd3akF07acHAFpOA==" saltValue="yVW9XmDwTqEnmpSGai0KYg==" spinCount="100000" sqref="E6:J6 B6:C6" name="Range1_16"/>
    <protectedRange algorithmName="SHA-512" hashValue="ON39YdpmFHfN9f47KpiRvqrKx0V9+erV1CNkpWzYhW/Qyc6aT8rEyCrvauWSYGZK2ia3o7vd3akF07acHAFpOA==" saltValue="yVW9XmDwTqEnmpSGai0KYg==" spinCount="100000" sqref="D6" name="Range1_1_11"/>
  </protectedRanges>
  <conditionalFormatting sqref="I2">
    <cfRule type="top10" dxfId="168" priority="2" rank="1"/>
  </conditionalFormatting>
  <conditionalFormatting sqref="J2">
    <cfRule type="top10" dxfId="167" priority="1" rank="1"/>
  </conditionalFormatting>
  <hyperlinks>
    <hyperlink ref="Q1" location="'National Rankings'!A1" display="Back to Ranking" xr:uid="{44033714-2AF3-4F7C-B518-179A08895F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8EAB26-98C5-4F7F-8EBC-3F957F7468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0115E-FBA3-4447-BA1F-E8724B0E61A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267</v>
      </c>
      <c r="C2" s="14">
        <v>45248</v>
      </c>
      <c r="D2" s="15" t="s">
        <v>38</v>
      </c>
      <c r="E2" s="16">
        <v>174</v>
      </c>
      <c r="F2" s="16">
        <v>177</v>
      </c>
      <c r="G2" s="16">
        <v>182</v>
      </c>
      <c r="H2" s="16">
        <v>175</v>
      </c>
      <c r="I2" s="16"/>
      <c r="J2" s="16"/>
      <c r="K2" s="17">
        <v>4</v>
      </c>
      <c r="L2" s="17">
        <v>708</v>
      </c>
      <c r="M2" s="18">
        <v>177</v>
      </c>
      <c r="N2" s="19">
        <v>2</v>
      </c>
      <c r="O2" s="20">
        <v>179</v>
      </c>
    </row>
    <row r="4" spans="1:17" x14ac:dyDescent="0.25">
      <c r="K4" s="8">
        <f>SUM(K2:K3)</f>
        <v>4</v>
      </c>
      <c r="L4" s="8">
        <f>SUM(L2:L3)</f>
        <v>708</v>
      </c>
      <c r="M4" s="7">
        <f>SUM(L4/K4)</f>
        <v>177</v>
      </c>
      <c r="N4" s="8">
        <f>SUM(N2:N3)</f>
        <v>2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I2">
    <cfRule type="top10" dxfId="166" priority="1" rank="1"/>
  </conditionalFormatting>
  <conditionalFormatting sqref="J2">
    <cfRule type="top10" dxfId="165" priority="2" rank="1"/>
  </conditionalFormatting>
  <hyperlinks>
    <hyperlink ref="Q1" location="'National Rankings'!A1" display="Back to Ranking" xr:uid="{DA01462E-B34B-4FAF-ABD9-820E4B5AA5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509546-DF94-4006-B0A0-698F2408A12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8AC8-9010-4BB6-9BF3-FB00B977CD20}">
  <dimension ref="A1:Q6"/>
  <sheetViews>
    <sheetView workbookViewId="0">
      <selection activeCell="K7" sqref="K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151</v>
      </c>
      <c r="C2" s="41">
        <v>45077</v>
      </c>
      <c r="D2" s="67" t="s">
        <v>38</v>
      </c>
      <c r="E2" s="68">
        <v>184</v>
      </c>
      <c r="F2" s="68">
        <v>182</v>
      </c>
      <c r="G2" s="68">
        <v>174</v>
      </c>
      <c r="H2" s="68">
        <v>185</v>
      </c>
      <c r="I2" s="68"/>
      <c r="J2" s="68"/>
      <c r="K2" s="69">
        <v>4</v>
      </c>
      <c r="L2" s="69">
        <v>725</v>
      </c>
      <c r="M2" s="70">
        <v>181.25</v>
      </c>
      <c r="N2" s="71">
        <v>4</v>
      </c>
      <c r="O2" s="72">
        <v>185.25</v>
      </c>
    </row>
    <row r="3" spans="1:17" x14ac:dyDescent="0.25">
      <c r="A3" s="12" t="s">
        <v>26</v>
      </c>
      <c r="B3" s="13" t="s">
        <v>163</v>
      </c>
      <c r="C3" s="14">
        <v>45084</v>
      </c>
      <c r="D3" s="15" t="s">
        <v>38</v>
      </c>
      <c r="E3" s="16">
        <v>182</v>
      </c>
      <c r="F3" s="16">
        <v>196</v>
      </c>
      <c r="G3" s="16">
        <v>190</v>
      </c>
      <c r="H3" s="16">
        <v>188</v>
      </c>
      <c r="I3" s="16"/>
      <c r="J3" s="16"/>
      <c r="K3" s="17">
        <v>4</v>
      </c>
      <c r="L3" s="17">
        <v>756</v>
      </c>
      <c r="M3" s="18">
        <v>189</v>
      </c>
      <c r="N3" s="19">
        <v>8</v>
      </c>
      <c r="O3" s="20">
        <v>197</v>
      </c>
    </row>
    <row r="4" spans="1:17" x14ac:dyDescent="0.25">
      <c r="A4" s="12" t="s">
        <v>20</v>
      </c>
      <c r="B4" s="13" t="s">
        <v>163</v>
      </c>
      <c r="C4" s="14">
        <v>45150</v>
      </c>
      <c r="D4" s="85" t="s">
        <v>38</v>
      </c>
      <c r="E4" s="86">
        <v>191</v>
      </c>
      <c r="F4" s="86">
        <v>194</v>
      </c>
      <c r="G4" s="86">
        <v>190</v>
      </c>
      <c r="H4" s="86">
        <v>188</v>
      </c>
      <c r="I4" s="86">
        <v>0</v>
      </c>
      <c r="J4" s="86">
        <v>0</v>
      </c>
      <c r="K4" s="87">
        <v>6</v>
      </c>
      <c r="L4" s="17">
        <v>763</v>
      </c>
      <c r="M4" s="18">
        <v>127.16666666666667</v>
      </c>
      <c r="N4" s="19">
        <v>4</v>
      </c>
      <c r="O4" s="20">
        <v>131.16999999999999</v>
      </c>
    </row>
    <row r="6" spans="1:17" x14ac:dyDescent="0.25">
      <c r="K6" s="8">
        <f>SUM(K2:K5)</f>
        <v>14</v>
      </c>
      <c r="L6" s="8">
        <f>SUM(L2:L5)</f>
        <v>2244</v>
      </c>
      <c r="M6" s="7">
        <f>SUM(L6/K6)</f>
        <v>160.28571428571428</v>
      </c>
      <c r="N6" s="8">
        <f>SUM(N2:N5)</f>
        <v>16</v>
      </c>
      <c r="O6" s="11">
        <f>SUM(M6+N6)</f>
        <v>176.28571428571428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hyperlinks>
    <hyperlink ref="Q1" location="'National Rankings'!A1" display="Back to Ranking" xr:uid="{3C4E47F8-DA99-4318-A7F1-EF2B792DF3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E615ED-18A9-42A1-A111-1F12D7B0F0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AB83-13C4-46FC-AEB7-45C35DE14A5C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62</v>
      </c>
      <c r="C2" s="14">
        <v>45003</v>
      </c>
      <c r="D2" s="15" t="s">
        <v>21</v>
      </c>
      <c r="E2" s="16">
        <v>173</v>
      </c>
      <c r="F2" s="16">
        <v>168</v>
      </c>
      <c r="G2" s="16">
        <v>169</v>
      </c>
      <c r="H2" s="16">
        <v>151</v>
      </c>
      <c r="I2" s="16"/>
      <c r="J2" s="16"/>
      <c r="K2" s="17">
        <v>4</v>
      </c>
      <c r="L2" s="17">
        <v>661</v>
      </c>
      <c r="M2" s="18">
        <v>165.25</v>
      </c>
      <c r="N2" s="19">
        <v>4</v>
      </c>
      <c r="O2" s="20">
        <v>169.25</v>
      </c>
    </row>
    <row r="3" spans="1:17" x14ac:dyDescent="0.25">
      <c r="A3" s="12" t="s">
        <v>26</v>
      </c>
      <c r="B3" s="13" t="s">
        <v>62</v>
      </c>
      <c r="C3" s="14">
        <v>45031</v>
      </c>
      <c r="D3" s="15" t="s">
        <v>21</v>
      </c>
      <c r="E3" s="16">
        <v>164</v>
      </c>
      <c r="F3" s="16">
        <v>171</v>
      </c>
      <c r="G3" s="16">
        <v>157</v>
      </c>
      <c r="H3" s="16">
        <v>164</v>
      </c>
      <c r="I3" s="16"/>
      <c r="J3" s="16"/>
      <c r="K3" s="17">
        <v>4</v>
      </c>
      <c r="L3" s="17">
        <v>656</v>
      </c>
      <c r="M3" s="18">
        <v>164</v>
      </c>
      <c r="N3" s="19">
        <v>2</v>
      </c>
      <c r="O3" s="20">
        <v>166</v>
      </c>
    </row>
    <row r="5" spans="1:17" x14ac:dyDescent="0.25">
      <c r="K5" s="8">
        <f>SUM(K2:K4)</f>
        <v>8</v>
      </c>
      <c r="L5" s="8">
        <f>SUM(L2:L4)</f>
        <v>1317</v>
      </c>
      <c r="M5" s="7">
        <f>SUM(L5/K5)</f>
        <v>164.625</v>
      </c>
      <c r="N5" s="8">
        <f>SUM(N2:N4)</f>
        <v>6</v>
      </c>
      <c r="O5" s="11">
        <f>SUM(M5+N5)</f>
        <v>170.625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:C3 E3:J3" name="Range1_2_2_1"/>
    <protectedRange algorithmName="SHA-512" hashValue="ON39YdpmFHfN9f47KpiRvqrKx0V9+erV1CNkpWzYhW/Qyc6aT8rEyCrvauWSYGZK2ia3o7vd3akF07acHAFpOA==" saltValue="yVW9XmDwTqEnmpSGai0KYg==" spinCount="100000" sqref="D2 D3" name="Range1_1_1_2_2"/>
  </protectedRanges>
  <conditionalFormatting sqref="I2:I3">
    <cfRule type="top10" dxfId="164" priority="2" rank="1"/>
  </conditionalFormatting>
  <conditionalFormatting sqref="J2:J3">
    <cfRule type="top10" dxfId="163" priority="1" rank="1"/>
  </conditionalFormatting>
  <hyperlinks>
    <hyperlink ref="Q1" location="'National Rankings'!A1" display="Back to Ranking" xr:uid="{9CAD05FA-E076-490F-AAF3-A9CFC7B068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1C702F-A09E-49EC-885F-89D83B846E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8014-9CA6-4D06-ACB9-2802AB45B76D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95</v>
      </c>
      <c r="C2" s="41">
        <v>45038</v>
      </c>
      <c r="D2" s="67" t="s">
        <v>96</v>
      </c>
      <c r="E2" s="68">
        <v>189</v>
      </c>
      <c r="F2" s="68">
        <v>188</v>
      </c>
      <c r="G2" s="68">
        <v>180</v>
      </c>
      <c r="H2" s="68">
        <v>188</v>
      </c>
      <c r="I2" s="68"/>
      <c r="J2" s="68"/>
      <c r="K2" s="69">
        <v>4</v>
      </c>
      <c r="L2" s="69">
        <v>745</v>
      </c>
      <c r="M2" s="70">
        <v>186.25</v>
      </c>
      <c r="N2" s="71">
        <v>11</v>
      </c>
      <c r="O2" s="72">
        <v>197.25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11</v>
      </c>
      <c r="O4" s="11">
        <f>SUM(M4+N4)</f>
        <v>197.25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309" priority="4" rank="1"/>
  </conditionalFormatting>
  <conditionalFormatting sqref="J2">
    <cfRule type="top10" dxfId="308" priority="5" rank="1"/>
  </conditionalFormatting>
  <hyperlinks>
    <hyperlink ref="Q1" location="'National Rankings'!A1" display="Back to Ranking" xr:uid="{23E7DCDE-8B92-473D-BACB-693BDAE126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C3AB47-B58C-48D3-929E-4A511B6C80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F2C13-C5D5-4B69-9C30-BEC1BADCC593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182</v>
      </c>
      <c r="C2" s="14">
        <v>45111</v>
      </c>
      <c r="D2" s="15" t="s">
        <v>161</v>
      </c>
      <c r="E2" s="16">
        <v>179</v>
      </c>
      <c r="F2" s="16">
        <v>187</v>
      </c>
      <c r="G2" s="16">
        <v>185</v>
      </c>
      <c r="H2" s="16">
        <v>185</v>
      </c>
      <c r="I2" s="16"/>
      <c r="J2" s="16"/>
      <c r="K2" s="17">
        <v>4</v>
      </c>
      <c r="L2" s="17">
        <v>736</v>
      </c>
      <c r="M2" s="18">
        <v>184</v>
      </c>
      <c r="N2" s="19">
        <v>4</v>
      </c>
      <c r="O2" s="20">
        <v>188</v>
      </c>
    </row>
    <row r="3" spans="1:17" x14ac:dyDescent="0.25">
      <c r="A3" s="12" t="s">
        <v>26</v>
      </c>
      <c r="B3" s="13" t="s">
        <v>182</v>
      </c>
      <c r="C3" s="14">
        <v>45171</v>
      </c>
      <c r="D3" s="15" t="s">
        <v>232</v>
      </c>
      <c r="E3" s="16">
        <v>191</v>
      </c>
      <c r="F3" s="16">
        <v>193</v>
      </c>
      <c r="G3" s="16">
        <v>193</v>
      </c>
      <c r="H3" s="16">
        <v>190</v>
      </c>
      <c r="I3" s="16">
        <v>195</v>
      </c>
      <c r="J3" s="16">
        <v>190</v>
      </c>
      <c r="K3" s="17">
        <v>6</v>
      </c>
      <c r="L3" s="17">
        <v>1152</v>
      </c>
      <c r="M3" s="18">
        <v>192</v>
      </c>
      <c r="N3" s="19">
        <v>4</v>
      </c>
      <c r="O3" s="20">
        <v>196</v>
      </c>
    </row>
    <row r="5" spans="1:17" x14ac:dyDescent="0.25">
      <c r="K5" s="8">
        <f>SUM(K2:K4)</f>
        <v>10</v>
      </c>
      <c r="L5" s="8">
        <f>SUM(L2:L4)</f>
        <v>1888</v>
      </c>
      <c r="M5" s="7">
        <f>SUM(L5/K5)</f>
        <v>188.8</v>
      </c>
      <c r="N5" s="8">
        <f>SUM(N2:N4)</f>
        <v>8</v>
      </c>
      <c r="O5" s="11">
        <f>SUM(M5+N5)</f>
        <v>196.8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7"/>
    <protectedRange algorithmName="SHA-512" hashValue="ON39YdpmFHfN9f47KpiRvqrKx0V9+erV1CNkpWzYhW/Qyc6aT8rEyCrvauWSYGZK2ia3o7vd3akF07acHAFpOA==" saltValue="yVW9XmDwTqEnmpSGai0KYg==" spinCount="100000" sqref="D2" name="Range1_1_16"/>
    <protectedRange algorithmName="SHA-512" hashValue="ON39YdpmFHfN9f47KpiRvqrKx0V9+erV1CNkpWzYhW/Qyc6aT8rEyCrvauWSYGZK2ia3o7vd3akF07acHAFpOA==" saltValue="yVW9XmDwTqEnmpSGai0KYg==" spinCount="100000" sqref="D3" name="Range1_1_33"/>
    <protectedRange algorithmName="SHA-512" hashValue="ON39YdpmFHfN9f47KpiRvqrKx0V9+erV1CNkpWzYhW/Qyc6aT8rEyCrvauWSYGZK2ia3o7vd3akF07acHAFpOA==" saltValue="yVW9XmDwTqEnmpSGai0KYg==" spinCount="100000" sqref="E3:J3 B3:C3" name="Range1_70"/>
  </protectedRanges>
  <conditionalFormatting sqref="I2">
    <cfRule type="top10" dxfId="162" priority="3" rank="1"/>
  </conditionalFormatting>
  <conditionalFormatting sqref="I2:J2">
    <cfRule type="cellIs" dxfId="161" priority="1" operator="greaterThanOrEqual">
      <formula>200</formula>
    </cfRule>
  </conditionalFormatting>
  <conditionalFormatting sqref="J2">
    <cfRule type="top10" dxfId="160" priority="7" rank="1"/>
  </conditionalFormatting>
  <hyperlinks>
    <hyperlink ref="Q1" location="'National Rankings'!A1" display="Back to Ranking" xr:uid="{A6E5A9ED-376A-41A9-8EC0-736E066CE1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822D34-C4B2-4D18-966E-CA64CC4A47C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3AD1-D665-427A-A81E-12B43DB730BB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39" t="s">
        <v>106</v>
      </c>
      <c r="C2" s="41">
        <v>44661</v>
      </c>
      <c r="D2" s="67" t="s">
        <v>98</v>
      </c>
      <c r="E2" s="68">
        <v>185</v>
      </c>
      <c r="F2" s="68">
        <v>184</v>
      </c>
      <c r="G2" s="68">
        <v>188</v>
      </c>
      <c r="H2" s="68">
        <v>183</v>
      </c>
      <c r="I2" s="68"/>
      <c r="J2" s="68"/>
      <c r="K2" s="69">
        <v>4</v>
      </c>
      <c r="L2" s="69">
        <v>740</v>
      </c>
      <c r="M2" s="70">
        <v>185</v>
      </c>
      <c r="N2" s="71">
        <v>2</v>
      </c>
      <c r="O2" s="72">
        <v>187</v>
      </c>
    </row>
    <row r="3" spans="1:17" x14ac:dyDescent="0.25">
      <c r="A3" s="40" t="s">
        <v>26</v>
      </c>
      <c r="B3" s="39" t="s">
        <v>106</v>
      </c>
      <c r="C3" s="41">
        <v>45060</v>
      </c>
      <c r="D3" s="67" t="s">
        <v>98</v>
      </c>
      <c r="E3" s="68">
        <v>181</v>
      </c>
      <c r="F3" s="68">
        <v>187</v>
      </c>
      <c r="G3" s="68">
        <v>182</v>
      </c>
      <c r="H3" s="68">
        <v>183</v>
      </c>
      <c r="I3" s="68"/>
      <c r="J3" s="68"/>
      <c r="K3" s="69">
        <v>4</v>
      </c>
      <c r="L3" s="69">
        <v>733</v>
      </c>
      <c r="M3" s="70">
        <v>183.25</v>
      </c>
      <c r="N3" s="71">
        <v>2</v>
      </c>
      <c r="O3" s="72">
        <v>185.25</v>
      </c>
    </row>
    <row r="4" spans="1:17" x14ac:dyDescent="0.25">
      <c r="A4" s="12" t="s">
        <v>26</v>
      </c>
      <c r="B4" s="13" t="s">
        <v>106</v>
      </c>
      <c r="C4" s="14">
        <v>45088</v>
      </c>
      <c r="D4" s="15" t="s">
        <v>98</v>
      </c>
      <c r="E4" s="16">
        <v>182</v>
      </c>
      <c r="F4" s="16">
        <v>179</v>
      </c>
      <c r="G4" s="16">
        <v>186</v>
      </c>
      <c r="H4" s="16">
        <v>177</v>
      </c>
      <c r="I4" s="16"/>
      <c r="J4" s="16"/>
      <c r="K4" s="17">
        <v>4</v>
      </c>
      <c r="L4" s="17">
        <v>724</v>
      </c>
      <c r="M4" s="18">
        <v>181</v>
      </c>
      <c r="N4" s="19">
        <v>2</v>
      </c>
      <c r="O4" s="20">
        <v>183</v>
      </c>
    </row>
    <row r="5" spans="1:17" x14ac:dyDescent="0.25">
      <c r="A5" s="12" t="s">
        <v>26</v>
      </c>
      <c r="B5" s="13" t="s">
        <v>106</v>
      </c>
      <c r="C5" s="14">
        <v>45116</v>
      </c>
      <c r="D5" s="15" t="s">
        <v>98</v>
      </c>
      <c r="E5" s="16">
        <v>173</v>
      </c>
      <c r="F5" s="16">
        <v>177</v>
      </c>
      <c r="G5" s="16">
        <v>185</v>
      </c>
      <c r="H5" s="16">
        <v>184</v>
      </c>
      <c r="I5" s="16"/>
      <c r="J5" s="16"/>
      <c r="K5" s="17">
        <v>4</v>
      </c>
      <c r="L5" s="17">
        <v>719</v>
      </c>
      <c r="M5" s="18">
        <v>179.75</v>
      </c>
      <c r="N5" s="19">
        <v>2</v>
      </c>
      <c r="O5" s="20">
        <v>181.75</v>
      </c>
    </row>
    <row r="7" spans="1:17" x14ac:dyDescent="0.25">
      <c r="K7" s="8">
        <f>SUM(K2:K6)</f>
        <v>16</v>
      </c>
      <c r="L7" s="8">
        <f>SUM(L2:L6)</f>
        <v>2916</v>
      </c>
      <c r="M7" s="7">
        <f>SUM(L7/K7)</f>
        <v>182.25</v>
      </c>
      <c r="N7" s="8">
        <f>SUM(N2:N6)</f>
        <v>8</v>
      </c>
      <c r="O7" s="11">
        <f>SUM(M7+N7)</f>
        <v>190.25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59" priority="4" rank="1"/>
  </conditionalFormatting>
  <conditionalFormatting sqref="J2">
    <cfRule type="top10" dxfId="158" priority="5" rank="1"/>
  </conditionalFormatting>
  <hyperlinks>
    <hyperlink ref="Q1" location="'National Rankings'!A1" display="Back to Ranking" xr:uid="{A889E54F-AE36-46BE-8166-5D008F5249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5967B8-AA47-482B-9A4D-93794A75A6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8247-5AC1-4C67-A415-D96D720E9E50}">
  <dimension ref="A1:Q5"/>
  <sheetViews>
    <sheetView workbookViewId="0">
      <selection activeCell="K6" sqref="K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41</v>
      </c>
      <c r="C2" s="14">
        <v>44996</v>
      </c>
      <c r="D2" s="15" t="s">
        <v>47</v>
      </c>
      <c r="E2" s="16">
        <v>176</v>
      </c>
      <c r="F2" s="16">
        <v>184</v>
      </c>
      <c r="G2" s="16">
        <v>184</v>
      </c>
      <c r="H2" s="16">
        <v>184</v>
      </c>
      <c r="I2" s="16"/>
      <c r="J2" s="16"/>
      <c r="K2" s="17">
        <f>COUNT(E2:J2)</f>
        <v>4</v>
      </c>
      <c r="L2" s="17">
        <f>SUM(E2:J2)</f>
        <v>728</v>
      </c>
      <c r="M2" s="18">
        <f>IFERROR(L2/K2,0)</f>
        <v>182</v>
      </c>
      <c r="N2" s="19">
        <v>9</v>
      </c>
      <c r="O2" s="20">
        <f>SUM(M2+N2)</f>
        <v>191</v>
      </c>
    </row>
    <row r="3" spans="1:17" x14ac:dyDescent="0.25">
      <c r="A3" s="12" t="s">
        <v>26</v>
      </c>
      <c r="B3" s="13" t="s">
        <v>41</v>
      </c>
      <c r="C3" s="14">
        <v>45024</v>
      </c>
      <c r="D3" s="15" t="s">
        <v>34</v>
      </c>
      <c r="E3" s="16">
        <v>189</v>
      </c>
      <c r="F3" s="16">
        <v>193</v>
      </c>
      <c r="G3" s="16">
        <v>190</v>
      </c>
      <c r="H3" s="16">
        <v>190</v>
      </c>
      <c r="I3" s="16"/>
      <c r="J3" s="16"/>
      <c r="K3" s="17">
        <v>4</v>
      </c>
      <c r="L3" s="17">
        <v>762</v>
      </c>
      <c r="M3" s="18">
        <v>190.5</v>
      </c>
      <c r="N3" s="19">
        <v>9</v>
      </c>
      <c r="O3" s="20">
        <v>199.5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18</v>
      </c>
      <c r="O5" s="11">
        <f>SUM(M5+N5)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E2:J3 B2:C3" name="Range1_4_1_1"/>
    <protectedRange algorithmName="SHA-512" hashValue="ON39YdpmFHfN9f47KpiRvqrKx0V9+erV1CNkpWzYhW/Qyc6aT8rEyCrvauWSYGZK2ia3o7vd3akF07acHAFpOA==" saltValue="yVW9XmDwTqEnmpSGai0KYg==" spinCount="100000" sqref="D2:D3" name="Range1_1_2_2_1"/>
  </protectedRanges>
  <conditionalFormatting sqref="I2:I3">
    <cfRule type="top10" dxfId="157" priority="2" rank="1"/>
  </conditionalFormatting>
  <conditionalFormatting sqref="J2:J3">
    <cfRule type="top10" dxfId="156" priority="1" rank="1"/>
  </conditionalFormatting>
  <hyperlinks>
    <hyperlink ref="Q1" location="'National Rankings'!A1" display="Back to Ranking" xr:uid="{AA344E98-47BB-463D-A9DE-6DA3F14706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B6283-1E28-4230-86F4-9D20FB42AF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2AA3-8961-41DF-8432-386884F42A62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63</v>
      </c>
      <c r="C2" s="14">
        <v>44940</v>
      </c>
      <c r="D2" s="15" t="s">
        <v>34</v>
      </c>
      <c r="E2" s="16">
        <v>180</v>
      </c>
      <c r="F2" s="16">
        <v>178</v>
      </c>
      <c r="G2" s="16">
        <v>176</v>
      </c>
      <c r="H2" s="16">
        <v>176</v>
      </c>
      <c r="I2" s="16"/>
      <c r="J2" s="16"/>
      <c r="K2" s="17">
        <v>4</v>
      </c>
      <c r="L2" s="17">
        <v>710</v>
      </c>
      <c r="M2" s="18">
        <v>177.5</v>
      </c>
      <c r="N2" s="19">
        <v>2</v>
      </c>
      <c r="O2" s="20">
        <v>179.5</v>
      </c>
    </row>
    <row r="3" spans="1:17" x14ac:dyDescent="0.25">
      <c r="A3" s="12" t="s">
        <v>26</v>
      </c>
      <c r="B3" s="13" t="s">
        <v>63</v>
      </c>
      <c r="C3" s="14" t="s">
        <v>64</v>
      </c>
      <c r="D3" s="15" t="s">
        <v>34</v>
      </c>
      <c r="E3" s="22">
        <v>174</v>
      </c>
      <c r="F3" s="22">
        <v>161</v>
      </c>
      <c r="G3" s="22">
        <v>177</v>
      </c>
      <c r="H3" s="22">
        <v>184</v>
      </c>
      <c r="I3" s="22"/>
      <c r="J3" s="22"/>
      <c r="K3" s="17">
        <v>4</v>
      </c>
      <c r="L3" s="17">
        <v>696</v>
      </c>
      <c r="M3" s="18">
        <v>174</v>
      </c>
      <c r="N3" s="19">
        <v>11</v>
      </c>
      <c r="O3" s="20">
        <v>185</v>
      </c>
    </row>
    <row r="4" spans="1:17" x14ac:dyDescent="0.25">
      <c r="A4" s="12" t="s">
        <v>26</v>
      </c>
      <c r="B4" s="13" t="s">
        <v>63</v>
      </c>
      <c r="C4" s="14">
        <v>44996</v>
      </c>
      <c r="D4" s="15" t="s">
        <v>47</v>
      </c>
      <c r="E4" s="16">
        <v>167</v>
      </c>
      <c r="F4" s="16">
        <v>174</v>
      </c>
      <c r="G4" s="16">
        <v>176</v>
      </c>
      <c r="H4" s="16">
        <v>184</v>
      </c>
      <c r="I4" s="16"/>
      <c r="J4" s="16"/>
      <c r="K4" s="17">
        <f>COUNT(E4:J4)</f>
        <v>4</v>
      </c>
      <c r="L4" s="17">
        <f>SUM(E4:J4)</f>
        <v>701</v>
      </c>
      <c r="M4" s="18">
        <f>IFERROR(L4/K4,0)</f>
        <v>175.25</v>
      </c>
      <c r="N4" s="19">
        <v>4</v>
      </c>
      <c r="O4" s="20">
        <f>SUM(M4+N4)</f>
        <v>179.25</v>
      </c>
    </row>
    <row r="5" spans="1:17" x14ac:dyDescent="0.25">
      <c r="A5" s="40" t="s">
        <v>26</v>
      </c>
      <c r="B5" s="39" t="s">
        <v>63</v>
      </c>
      <c r="C5" s="41">
        <v>45087</v>
      </c>
      <c r="D5" s="67" t="s">
        <v>34</v>
      </c>
      <c r="E5" s="68">
        <v>179</v>
      </c>
      <c r="F5" s="68">
        <v>178</v>
      </c>
      <c r="G5" s="68">
        <v>173</v>
      </c>
      <c r="H5" s="68">
        <v>178</v>
      </c>
      <c r="I5" s="68"/>
      <c r="J5" s="68"/>
      <c r="K5" s="69">
        <v>4</v>
      </c>
      <c r="L5" s="69">
        <v>708</v>
      </c>
      <c r="M5" s="70">
        <v>177</v>
      </c>
      <c r="N5" s="71">
        <v>3</v>
      </c>
      <c r="O5" s="72">
        <v>180</v>
      </c>
    </row>
    <row r="7" spans="1:17" x14ac:dyDescent="0.25">
      <c r="K7" s="8">
        <f>SUM(K2:K6)</f>
        <v>16</v>
      </c>
      <c r="L7" s="8">
        <f>SUM(L2:L6)</f>
        <v>2815</v>
      </c>
      <c r="M7" s="7">
        <f>SUM(L7/K7)</f>
        <v>175.9375</v>
      </c>
      <c r="N7" s="8">
        <f>SUM(N2:N6)</f>
        <v>20</v>
      </c>
      <c r="O7" s="11">
        <f>SUM(M7+N7)</f>
        <v>195.9375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"/>
    <protectedRange algorithmName="SHA-512" hashValue="ON39YdpmFHfN9f47KpiRvqrKx0V9+erV1CNkpWzYhW/Qyc6aT8rEyCrvauWSYGZK2ia3o7vd3akF07acHAFpOA==" saltValue="yVW9XmDwTqEnmpSGai0KYg==" spinCount="100000" sqref="D2" name="Range1_1_2_2_1"/>
    <protectedRange algorithmName="SHA-512" hashValue="ON39YdpmFHfN9f47KpiRvqrKx0V9+erV1CNkpWzYhW/Qyc6aT8rEyCrvauWSYGZK2ia3o7vd3akF07acHAFpOA==" saltValue="yVW9XmDwTqEnmpSGai0KYg==" spinCount="100000" sqref="E3:J4 B3:C4" name="Range1_4_1_1_1"/>
    <protectedRange algorithmName="SHA-512" hashValue="ON39YdpmFHfN9f47KpiRvqrKx0V9+erV1CNkpWzYhW/Qyc6aT8rEyCrvauWSYGZK2ia3o7vd3akF07acHAFpOA==" saltValue="yVW9XmDwTqEnmpSGai0KYg==" spinCount="100000" sqref="D3:D4" name="Range1_1_2_2_1_1"/>
  </protectedRanges>
  <conditionalFormatting sqref="I2">
    <cfRule type="top10" dxfId="155" priority="8" rank="1"/>
  </conditionalFormatting>
  <conditionalFormatting sqref="I3:I4">
    <cfRule type="top10" dxfId="154" priority="2" rank="1"/>
  </conditionalFormatting>
  <conditionalFormatting sqref="J2">
    <cfRule type="top10" dxfId="153" priority="7" rank="1"/>
  </conditionalFormatting>
  <conditionalFormatting sqref="J3:J4">
    <cfRule type="top10" dxfId="152" priority="1" rank="1"/>
  </conditionalFormatting>
  <hyperlinks>
    <hyperlink ref="Q1" location="'National Rankings'!A1" display="Back to Ranking" xr:uid="{8F9C3FB7-270A-4B71-8442-27566DD12E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FFC5E7-5760-47D8-84EF-2FA2ED47F0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5FA5-52CE-48D4-A299-70FA39321255}">
  <sheetPr codeName="Sheet2"/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35</v>
      </c>
      <c r="C2" s="14">
        <v>44996</v>
      </c>
      <c r="D2" s="15" t="s">
        <v>47</v>
      </c>
      <c r="E2" s="16">
        <v>182</v>
      </c>
      <c r="F2" s="16">
        <v>179</v>
      </c>
      <c r="G2" s="16">
        <v>179</v>
      </c>
      <c r="H2" s="16">
        <v>176</v>
      </c>
      <c r="I2" s="16"/>
      <c r="J2" s="16"/>
      <c r="K2" s="17">
        <f>COUNT(E2:J2)</f>
        <v>4</v>
      </c>
      <c r="L2" s="17">
        <f>SUM(E2:J2)</f>
        <v>716</v>
      </c>
      <c r="M2" s="18">
        <f>IFERROR(L2/K2,0)</f>
        <v>179</v>
      </c>
      <c r="N2" s="19">
        <v>2</v>
      </c>
      <c r="O2" s="20">
        <f>SUM(M2+N2)</f>
        <v>181</v>
      </c>
    </row>
    <row r="3" spans="1:17" x14ac:dyDescent="0.25">
      <c r="A3" s="12" t="s">
        <v>26</v>
      </c>
      <c r="B3" s="13" t="s">
        <v>35</v>
      </c>
      <c r="C3" s="14">
        <v>45024</v>
      </c>
      <c r="D3" s="15" t="s">
        <v>34</v>
      </c>
      <c r="E3" s="16">
        <v>188</v>
      </c>
      <c r="F3" s="16">
        <v>179</v>
      </c>
      <c r="G3" s="16">
        <v>194</v>
      </c>
      <c r="H3" s="16">
        <v>192</v>
      </c>
      <c r="I3" s="16"/>
      <c r="J3" s="16"/>
      <c r="K3" s="17">
        <v>4</v>
      </c>
      <c r="L3" s="17">
        <v>753</v>
      </c>
      <c r="M3" s="18">
        <v>188.25</v>
      </c>
      <c r="N3" s="19">
        <v>8</v>
      </c>
      <c r="O3" s="20">
        <v>196.25</v>
      </c>
    </row>
    <row r="4" spans="1:17" x14ac:dyDescent="0.25">
      <c r="A4" s="40" t="s">
        <v>26</v>
      </c>
      <c r="B4" s="39" t="s">
        <v>35</v>
      </c>
      <c r="C4" s="41">
        <v>45073</v>
      </c>
      <c r="D4" s="67" t="s">
        <v>34</v>
      </c>
      <c r="E4" s="68">
        <v>178</v>
      </c>
      <c r="F4" s="68">
        <v>177</v>
      </c>
      <c r="G4" s="68">
        <v>179</v>
      </c>
      <c r="H4" s="68">
        <v>183</v>
      </c>
      <c r="I4" s="68"/>
      <c r="J4" s="68"/>
      <c r="K4" s="69">
        <v>4</v>
      </c>
      <c r="L4" s="69">
        <v>717</v>
      </c>
      <c r="M4" s="70">
        <v>179.25</v>
      </c>
      <c r="N4" s="71">
        <v>7</v>
      </c>
      <c r="O4" s="72">
        <v>186.25</v>
      </c>
    </row>
    <row r="5" spans="1:17" x14ac:dyDescent="0.25">
      <c r="A5" s="12" t="s">
        <v>26</v>
      </c>
      <c r="B5" s="13" t="s">
        <v>35</v>
      </c>
      <c r="C5" s="14">
        <v>45213</v>
      </c>
      <c r="D5" s="15" t="s">
        <v>34</v>
      </c>
      <c r="E5" s="16">
        <v>175</v>
      </c>
      <c r="F5" s="16">
        <v>179</v>
      </c>
      <c r="G5" s="16">
        <v>171</v>
      </c>
      <c r="H5" s="16">
        <v>179</v>
      </c>
      <c r="I5" s="16"/>
      <c r="J5" s="16"/>
      <c r="K5" s="17">
        <v>4</v>
      </c>
      <c r="L5" s="17">
        <v>704</v>
      </c>
      <c r="M5" s="18">
        <v>176</v>
      </c>
      <c r="N5" s="19">
        <v>6</v>
      </c>
      <c r="O5" s="20">
        <v>182</v>
      </c>
    </row>
    <row r="7" spans="1:17" x14ac:dyDescent="0.25">
      <c r="K7" s="8">
        <f>SUM(K2:K6)</f>
        <v>16</v>
      </c>
      <c r="L7" s="8">
        <f>SUM(L2:L6)</f>
        <v>2890</v>
      </c>
      <c r="M7" s="7">
        <f>SUM(L7/K7)</f>
        <v>180.625</v>
      </c>
      <c r="N7" s="8">
        <f>SUM(N2:N6)</f>
        <v>23</v>
      </c>
      <c r="O7" s="11">
        <f>SUM(M7+N7)</f>
        <v>203.625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 B4:C4 E4:J4" name="Range1_5_1_1_1"/>
    <protectedRange algorithmName="SHA-512" hashValue="ON39YdpmFHfN9f47KpiRvqrKx0V9+erV1CNkpWzYhW/Qyc6aT8rEyCrvauWSYGZK2ia3o7vd3akF07acHAFpOA==" saltValue="yVW9XmDwTqEnmpSGai0KYg==" spinCount="100000" sqref="D2:D3 D4" name="Range1_1_3_2_1_1"/>
  </protectedRanges>
  <conditionalFormatting sqref="I2:I4">
    <cfRule type="top10" dxfId="151" priority="6" rank="1"/>
  </conditionalFormatting>
  <conditionalFormatting sqref="J2:J4">
    <cfRule type="top10" dxfId="150" priority="3" rank="1"/>
  </conditionalFormatting>
  <hyperlinks>
    <hyperlink ref="Q1" location="'National Rankings'!A1" display="Back to Ranking" xr:uid="{BC70C092-E153-4850-B33F-6F2ADC805B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C9B349-EF35-4A3D-9451-95CEA1B7F5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C5BB-2A21-4DB5-89F4-5BCD03B9CD0E}">
  <sheetPr codeName="Sheet20"/>
  <dimension ref="A1:Q21"/>
  <sheetViews>
    <sheetView workbookViewId="0">
      <selection activeCell="K22" sqref="K2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</v>
      </c>
      <c r="C2" s="14">
        <v>44975</v>
      </c>
      <c r="D2" s="15" t="s">
        <v>21</v>
      </c>
      <c r="E2" s="16">
        <v>185</v>
      </c>
      <c r="F2" s="16">
        <v>181</v>
      </c>
      <c r="G2" s="16">
        <v>191</v>
      </c>
      <c r="H2" s="16">
        <v>192</v>
      </c>
      <c r="I2" s="16"/>
      <c r="J2" s="16"/>
      <c r="K2" s="17">
        <v>4</v>
      </c>
      <c r="L2" s="17">
        <v>749</v>
      </c>
      <c r="M2" s="18">
        <v>187.25</v>
      </c>
      <c r="N2" s="19">
        <v>2</v>
      </c>
      <c r="O2" s="20">
        <v>189.25</v>
      </c>
    </row>
    <row r="3" spans="1:17" x14ac:dyDescent="0.25">
      <c r="A3" s="12" t="s">
        <v>26</v>
      </c>
      <c r="B3" s="13" t="s">
        <v>24</v>
      </c>
      <c r="C3" s="14">
        <v>44976</v>
      </c>
      <c r="D3" s="15" t="s">
        <v>22</v>
      </c>
      <c r="E3" s="16">
        <v>182</v>
      </c>
      <c r="F3" s="16">
        <v>187</v>
      </c>
      <c r="G3" s="16">
        <v>191</v>
      </c>
      <c r="H3" s="16">
        <v>192</v>
      </c>
      <c r="I3" s="16"/>
      <c r="J3" s="16"/>
      <c r="K3" s="17">
        <v>4</v>
      </c>
      <c r="L3" s="17">
        <v>752</v>
      </c>
      <c r="M3" s="18">
        <v>188</v>
      </c>
      <c r="N3" s="19">
        <v>7</v>
      </c>
      <c r="O3" s="20">
        <v>195</v>
      </c>
    </row>
    <row r="4" spans="1:17" x14ac:dyDescent="0.25">
      <c r="A4" s="12" t="s">
        <v>26</v>
      </c>
      <c r="B4" s="13" t="s">
        <v>24</v>
      </c>
      <c r="C4" s="14">
        <v>45031</v>
      </c>
      <c r="D4" s="15" t="s">
        <v>21</v>
      </c>
      <c r="E4" s="16">
        <v>182</v>
      </c>
      <c r="F4" s="16">
        <v>186</v>
      </c>
      <c r="G4" s="16">
        <v>187.001</v>
      </c>
      <c r="H4" s="16">
        <v>187</v>
      </c>
      <c r="I4" s="16"/>
      <c r="J4" s="16"/>
      <c r="K4" s="17">
        <v>4</v>
      </c>
      <c r="L4" s="17">
        <v>742.00099999999998</v>
      </c>
      <c r="M4" s="18">
        <v>185.50024999999999</v>
      </c>
      <c r="N4" s="19">
        <v>6</v>
      </c>
      <c r="O4" s="20">
        <v>191.50024999999999</v>
      </c>
    </row>
    <row r="5" spans="1:17" x14ac:dyDescent="0.25">
      <c r="A5" s="12" t="s">
        <v>26</v>
      </c>
      <c r="B5" s="13" t="s">
        <v>24</v>
      </c>
      <c r="C5" s="14">
        <v>45032</v>
      </c>
      <c r="D5" s="15" t="s">
        <v>22</v>
      </c>
      <c r="E5" s="16">
        <v>170</v>
      </c>
      <c r="F5" s="16">
        <v>185</v>
      </c>
      <c r="G5" s="16">
        <v>188</v>
      </c>
      <c r="H5" s="16">
        <v>187</v>
      </c>
      <c r="I5" s="16"/>
      <c r="J5" s="16"/>
      <c r="K5" s="17">
        <v>4</v>
      </c>
      <c r="L5" s="17">
        <v>730</v>
      </c>
      <c r="M5" s="18">
        <v>182.5</v>
      </c>
      <c r="N5" s="19">
        <v>4</v>
      </c>
      <c r="O5" s="20">
        <v>186.5</v>
      </c>
    </row>
    <row r="6" spans="1:17" x14ac:dyDescent="0.25">
      <c r="A6" s="40" t="s">
        <v>26</v>
      </c>
      <c r="B6" s="39" t="s">
        <v>24</v>
      </c>
      <c r="C6" s="41">
        <v>45066</v>
      </c>
      <c r="D6" s="67" t="s">
        <v>21</v>
      </c>
      <c r="E6" s="16">
        <v>187</v>
      </c>
      <c r="F6" s="16">
        <v>185</v>
      </c>
      <c r="G6" s="16">
        <v>183</v>
      </c>
      <c r="H6" s="16">
        <v>186</v>
      </c>
      <c r="I6" s="68"/>
      <c r="J6" s="68"/>
      <c r="K6" s="69">
        <v>4</v>
      </c>
      <c r="L6" s="69">
        <v>741</v>
      </c>
      <c r="M6" s="70">
        <v>185.25</v>
      </c>
      <c r="N6" s="71">
        <v>3</v>
      </c>
      <c r="O6" s="72">
        <v>188.25</v>
      </c>
    </row>
    <row r="7" spans="1:17" x14ac:dyDescent="0.25">
      <c r="A7" s="12" t="s">
        <v>26</v>
      </c>
      <c r="B7" s="39" t="s">
        <v>24</v>
      </c>
      <c r="C7" s="41">
        <v>45067</v>
      </c>
      <c r="D7" s="67" t="s">
        <v>22</v>
      </c>
      <c r="E7" s="16">
        <v>184</v>
      </c>
      <c r="F7" s="16">
        <v>188</v>
      </c>
      <c r="G7" s="16">
        <v>183</v>
      </c>
      <c r="H7" s="16">
        <v>180</v>
      </c>
      <c r="I7" s="68"/>
      <c r="J7" s="68"/>
      <c r="K7" s="69">
        <v>4</v>
      </c>
      <c r="L7" s="69">
        <v>735</v>
      </c>
      <c r="M7" s="70">
        <v>183.75</v>
      </c>
      <c r="N7" s="71">
        <v>6</v>
      </c>
      <c r="O7" s="72">
        <v>189.75</v>
      </c>
    </row>
    <row r="8" spans="1:17" x14ac:dyDescent="0.25">
      <c r="A8" s="12" t="s">
        <v>26</v>
      </c>
      <c r="B8" s="39" t="s">
        <v>24</v>
      </c>
      <c r="C8" s="41">
        <v>45090</v>
      </c>
      <c r="D8" s="67" t="s">
        <v>21</v>
      </c>
      <c r="E8" s="16">
        <v>187</v>
      </c>
      <c r="F8" s="16">
        <v>185</v>
      </c>
      <c r="G8" s="16">
        <v>185</v>
      </c>
      <c r="H8" s="16"/>
      <c r="I8" s="68"/>
      <c r="J8" s="68"/>
      <c r="K8" s="69">
        <v>3</v>
      </c>
      <c r="L8" s="69">
        <v>557</v>
      </c>
      <c r="M8" s="70">
        <v>185.66666666666666</v>
      </c>
      <c r="N8" s="71">
        <v>3</v>
      </c>
      <c r="O8" s="72">
        <v>188.66666666666666</v>
      </c>
    </row>
    <row r="9" spans="1:17" x14ac:dyDescent="0.25">
      <c r="A9" s="40" t="s">
        <v>26</v>
      </c>
      <c r="B9" s="39" t="s">
        <v>24</v>
      </c>
      <c r="C9" s="41">
        <v>45104</v>
      </c>
      <c r="D9" s="67" t="s">
        <v>22</v>
      </c>
      <c r="E9" s="16">
        <v>181</v>
      </c>
      <c r="F9" s="16">
        <v>191</v>
      </c>
      <c r="G9" s="16">
        <v>182</v>
      </c>
      <c r="H9" s="16"/>
      <c r="I9" s="68"/>
      <c r="J9" s="68"/>
      <c r="K9" s="69">
        <v>3</v>
      </c>
      <c r="L9" s="69">
        <v>554</v>
      </c>
      <c r="M9" s="70">
        <v>184.66666666666666</v>
      </c>
      <c r="N9" s="71">
        <v>5</v>
      </c>
      <c r="O9" s="72">
        <v>189.66666666666666</v>
      </c>
    </row>
    <row r="10" spans="1:17" x14ac:dyDescent="0.25">
      <c r="A10" s="12" t="s">
        <v>26</v>
      </c>
      <c r="B10" s="39" t="s">
        <v>24</v>
      </c>
      <c r="C10" s="41">
        <v>45108</v>
      </c>
      <c r="D10" s="67" t="s">
        <v>32</v>
      </c>
      <c r="E10" s="16">
        <v>194</v>
      </c>
      <c r="F10" s="16">
        <v>191</v>
      </c>
      <c r="G10" s="16">
        <v>186</v>
      </c>
      <c r="H10" s="16">
        <v>191</v>
      </c>
      <c r="I10" s="68"/>
      <c r="J10" s="68"/>
      <c r="K10" s="69">
        <v>4</v>
      </c>
      <c r="L10" s="69">
        <v>762</v>
      </c>
      <c r="M10" s="70">
        <v>190.5</v>
      </c>
      <c r="N10" s="71">
        <v>3</v>
      </c>
      <c r="O10" s="72">
        <v>193.5</v>
      </c>
    </row>
    <row r="11" spans="1:17" x14ac:dyDescent="0.25">
      <c r="A11" s="12" t="s">
        <v>26</v>
      </c>
      <c r="B11" s="13" t="s">
        <v>24</v>
      </c>
      <c r="C11" s="14">
        <v>45118</v>
      </c>
      <c r="D11" s="15" t="s">
        <v>21</v>
      </c>
      <c r="E11" s="16">
        <v>192</v>
      </c>
      <c r="F11" s="16">
        <v>182</v>
      </c>
      <c r="G11" s="16">
        <v>190</v>
      </c>
      <c r="H11" s="16"/>
      <c r="I11" s="16"/>
      <c r="J11" s="16"/>
      <c r="K11" s="17">
        <v>3</v>
      </c>
      <c r="L11" s="17">
        <v>564</v>
      </c>
      <c r="M11" s="18">
        <v>188</v>
      </c>
      <c r="N11" s="19">
        <v>5</v>
      </c>
      <c r="O11" s="20">
        <v>193</v>
      </c>
    </row>
    <row r="12" spans="1:17" x14ac:dyDescent="0.25">
      <c r="A12" s="12" t="s">
        <v>26</v>
      </c>
      <c r="B12" s="13" t="s">
        <v>24</v>
      </c>
      <c r="C12" s="14">
        <v>45123</v>
      </c>
      <c r="D12" s="15" t="s">
        <v>22</v>
      </c>
      <c r="E12" s="16">
        <v>191</v>
      </c>
      <c r="F12" s="16">
        <v>189</v>
      </c>
      <c r="G12" s="16">
        <v>188</v>
      </c>
      <c r="H12" s="16">
        <v>187</v>
      </c>
      <c r="I12" s="16"/>
      <c r="J12" s="16"/>
      <c r="K12" s="17">
        <v>4</v>
      </c>
      <c r="L12" s="17">
        <v>755</v>
      </c>
      <c r="M12" s="18">
        <v>188.75</v>
      </c>
      <c r="N12" s="19">
        <v>6</v>
      </c>
      <c r="O12" s="20">
        <v>194.75</v>
      </c>
    </row>
    <row r="13" spans="1:17" x14ac:dyDescent="0.25">
      <c r="A13" s="12" t="s">
        <v>26</v>
      </c>
      <c r="B13" s="13" t="s">
        <v>24</v>
      </c>
      <c r="C13" s="14">
        <v>45158</v>
      </c>
      <c r="D13" s="15" t="s">
        <v>22</v>
      </c>
      <c r="E13" s="16">
        <v>195</v>
      </c>
      <c r="F13" s="16">
        <v>194</v>
      </c>
      <c r="G13" s="16">
        <v>189</v>
      </c>
      <c r="H13" s="16">
        <v>185</v>
      </c>
      <c r="I13" s="16">
        <v>191</v>
      </c>
      <c r="J13" s="16">
        <v>190</v>
      </c>
      <c r="K13" s="17">
        <v>6</v>
      </c>
      <c r="L13" s="17">
        <v>1144</v>
      </c>
      <c r="M13" s="18">
        <v>190.66666666666666</v>
      </c>
      <c r="N13" s="19">
        <v>8</v>
      </c>
      <c r="O13" s="20">
        <v>198.66666666666666</v>
      </c>
    </row>
    <row r="14" spans="1:17" x14ac:dyDescent="0.25">
      <c r="A14" s="12" t="s">
        <v>26</v>
      </c>
      <c r="B14" s="13" t="s">
        <v>24</v>
      </c>
      <c r="C14" s="14">
        <v>45179</v>
      </c>
      <c r="D14" s="15" t="s">
        <v>32</v>
      </c>
      <c r="E14" s="16">
        <v>184</v>
      </c>
      <c r="F14" s="16">
        <v>181</v>
      </c>
      <c r="G14" s="16">
        <v>179</v>
      </c>
      <c r="H14" s="16">
        <v>190</v>
      </c>
      <c r="I14" s="16"/>
      <c r="J14" s="16"/>
      <c r="K14" s="17">
        <v>4</v>
      </c>
      <c r="L14" s="17">
        <v>734</v>
      </c>
      <c r="M14" s="18">
        <v>183.5</v>
      </c>
      <c r="N14" s="19">
        <v>2</v>
      </c>
      <c r="O14" s="20">
        <v>185.5</v>
      </c>
    </row>
    <row r="15" spans="1:17" x14ac:dyDescent="0.25">
      <c r="A15" s="12" t="s">
        <v>26</v>
      </c>
      <c r="B15" s="13" t="s">
        <v>24</v>
      </c>
      <c r="C15" s="14">
        <v>45181</v>
      </c>
      <c r="D15" s="15" t="s">
        <v>21</v>
      </c>
      <c r="E15" s="16">
        <v>187</v>
      </c>
      <c r="F15" s="16">
        <v>194</v>
      </c>
      <c r="G15" s="16">
        <v>195</v>
      </c>
      <c r="H15" s="16"/>
      <c r="I15" s="16"/>
      <c r="J15" s="16"/>
      <c r="K15" s="17">
        <v>3</v>
      </c>
      <c r="L15" s="17">
        <v>576</v>
      </c>
      <c r="M15" s="18">
        <v>192</v>
      </c>
      <c r="N15" s="19">
        <v>5</v>
      </c>
      <c r="O15" s="20">
        <v>197</v>
      </c>
    </row>
    <row r="16" spans="1:17" x14ac:dyDescent="0.25">
      <c r="A16" s="12" t="s">
        <v>26</v>
      </c>
      <c r="B16" s="13" t="s">
        <v>24</v>
      </c>
      <c r="C16" s="14">
        <v>45185</v>
      </c>
      <c r="D16" s="15" t="s">
        <v>21</v>
      </c>
      <c r="E16" s="16">
        <v>187</v>
      </c>
      <c r="F16" s="16">
        <v>187</v>
      </c>
      <c r="G16" s="16">
        <v>179</v>
      </c>
      <c r="H16" s="16">
        <v>186</v>
      </c>
      <c r="I16" s="16"/>
      <c r="J16" s="16"/>
      <c r="K16" s="17">
        <v>4</v>
      </c>
      <c r="L16" s="17">
        <v>739</v>
      </c>
      <c r="M16" s="18">
        <v>184.75</v>
      </c>
      <c r="N16" s="19">
        <v>6</v>
      </c>
      <c r="O16" s="20">
        <v>190.75</v>
      </c>
    </row>
    <row r="17" spans="1:15" x14ac:dyDescent="0.25">
      <c r="A17" s="12" t="s">
        <v>26</v>
      </c>
      <c r="B17" s="13" t="s">
        <v>24</v>
      </c>
      <c r="C17" s="14">
        <v>45186</v>
      </c>
      <c r="D17" s="15" t="s">
        <v>22</v>
      </c>
      <c r="E17" s="16">
        <v>191</v>
      </c>
      <c r="F17" s="16">
        <v>192</v>
      </c>
      <c r="G17" s="16">
        <v>190</v>
      </c>
      <c r="H17" s="16">
        <v>191</v>
      </c>
      <c r="I17" s="16"/>
      <c r="J17" s="16"/>
      <c r="K17" s="17">
        <v>4</v>
      </c>
      <c r="L17" s="17">
        <v>764</v>
      </c>
      <c r="M17" s="18">
        <v>191</v>
      </c>
      <c r="N17" s="19">
        <v>7</v>
      </c>
      <c r="O17" s="20">
        <v>198</v>
      </c>
    </row>
    <row r="18" spans="1:15" x14ac:dyDescent="0.25">
      <c r="A18" s="12" t="s">
        <v>26</v>
      </c>
      <c r="B18" s="13" t="s">
        <v>24</v>
      </c>
      <c r="C18" s="14">
        <v>45213</v>
      </c>
      <c r="D18" s="15" t="s">
        <v>21</v>
      </c>
      <c r="E18" s="16">
        <v>185</v>
      </c>
      <c r="F18" s="16">
        <v>182</v>
      </c>
      <c r="G18" s="16">
        <v>182</v>
      </c>
      <c r="H18" s="16">
        <v>183</v>
      </c>
      <c r="I18" s="16"/>
      <c r="J18" s="16"/>
      <c r="K18" s="17">
        <v>4</v>
      </c>
      <c r="L18" s="17">
        <v>732</v>
      </c>
      <c r="M18" s="18">
        <v>183</v>
      </c>
      <c r="N18" s="19">
        <v>2</v>
      </c>
      <c r="O18" s="20">
        <v>185</v>
      </c>
    </row>
    <row r="19" spans="1:15" x14ac:dyDescent="0.25">
      <c r="A19" s="12" t="s">
        <v>26</v>
      </c>
      <c r="B19" s="13" t="s">
        <v>24</v>
      </c>
      <c r="C19" s="14">
        <v>45214</v>
      </c>
      <c r="D19" s="15" t="s">
        <v>22</v>
      </c>
      <c r="E19" s="16">
        <v>185</v>
      </c>
      <c r="F19" s="16">
        <v>188</v>
      </c>
      <c r="G19" s="16">
        <v>186</v>
      </c>
      <c r="H19" s="16">
        <v>185</v>
      </c>
      <c r="I19" s="16"/>
      <c r="J19" s="16"/>
      <c r="K19" s="17">
        <v>4</v>
      </c>
      <c r="L19" s="17">
        <v>744</v>
      </c>
      <c r="M19" s="18">
        <v>186</v>
      </c>
      <c r="N19" s="19">
        <v>3</v>
      </c>
      <c r="O19" s="20">
        <v>189</v>
      </c>
    </row>
    <row r="21" spans="1:15" x14ac:dyDescent="0.25">
      <c r="K21" s="8">
        <f>SUM(K2:K20)</f>
        <v>70</v>
      </c>
      <c r="L21" s="8">
        <f>SUM(L2:L20)</f>
        <v>13074.001</v>
      </c>
      <c r="M21" s="7">
        <f>SUM(L21/K21)</f>
        <v>186.77144285714286</v>
      </c>
      <c r="N21" s="8">
        <f>SUM(N2:N20)</f>
        <v>83</v>
      </c>
      <c r="O21" s="11">
        <f>SUM(M21+N21)</f>
        <v>269.77144285714286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 E4:J5 B4:C5" name="Range1_5_1_1_1"/>
    <protectedRange algorithmName="SHA-512" hashValue="ON39YdpmFHfN9f47KpiRvqrKx0V9+erV1CNkpWzYhW/Qyc6aT8rEyCrvauWSYGZK2ia3o7vd3akF07acHAFpOA==" saltValue="yVW9XmDwTqEnmpSGai0KYg==" spinCount="100000" sqref="D2:D3 D4:D5" name="Range1_1_3_2_1_1"/>
    <protectedRange algorithmName="SHA-512" hashValue="ON39YdpmFHfN9f47KpiRvqrKx0V9+erV1CNkpWzYhW/Qyc6aT8rEyCrvauWSYGZK2ia3o7vd3akF07acHAFpOA==" saltValue="yVW9XmDwTqEnmpSGai0KYg==" spinCount="100000" sqref="E8:J8 B8:C8 B9:C10 E9:J10" name="Range1_5"/>
    <protectedRange algorithmName="SHA-512" hashValue="ON39YdpmFHfN9f47KpiRvqrKx0V9+erV1CNkpWzYhW/Qyc6aT8rEyCrvauWSYGZK2ia3o7vd3akF07acHAFpOA==" saltValue="yVW9XmDwTqEnmpSGai0KYg==" spinCount="100000" sqref="D8 D9:D10" name="Range1_1_12"/>
  </protectedRanges>
  <conditionalFormatting sqref="I2:I5">
    <cfRule type="top10" dxfId="149" priority="18" rank="1"/>
  </conditionalFormatting>
  <conditionalFormatting sqref="I6">
    <cfRule type="top10" dxfId="148" priority="8" rank="1"/>
  </conditionalFormatting>
  <conditionalFormatting sqref="I8:I10">
    <cfRule type="top10" dxfId="147" priority="2" rank="1"/>
  </conditionalFormatting>
  <conditionalFormatting sqref="J2:J5">
    <cfRule type="top10" dxfId="146" priority="15" rank="1"/>
  </conditionalFormatting>
  <conditionalFormatting sqref="J6">
    <cfRule type="top10" dxfId="145" priority="7" rank="1"/>
  </conditionalFormatting>
  <conditionalFormatting sqref="J8:J10">
    <cfRule type="top10" dxfId="144" priority="1" rank="1"/>
  </conditionalFormatting>
  <hyperlinks>
    <hyperlink ref="Q1" location="'National Rankings'!A1" display="Back to Ranking" xr:uid="{31AB2AF1-0EB8-4B2B-8D58-A465FAE30B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F3999-552B-41F6-8B36-03F7E0FE3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C5D4-92D5-4D41-AD26-D22A913082CC}">
  <dimension ref="A1:Q35"/>
  <sheetViews>
    <sheetView topLeftCell="A12" workbookViewId="0">
      <selection activeCell="K36" sqref="K3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65</v>
      </c>
      <c r="C2" s="14">
        <v>44982</v>
      </c>
      <c r="D2" s="15" t="s">
        <v>29</v>
      </c>
      <c r="E2" s="16">
        <v>187</v>
      </c>
      <c r="F2" s="16">
        <v>187</v>
      </c>
      <c r="G2" s="16">
        <v>186</v>
      </c>
      <c r="H2" s="16">
        <v>188</v>
      </c>
      <c r="I2" s="16"/>
      <c r="J2" s="16"/>
      <c r="K2" s="17">
        <v>4</v>
      </c>
      <c r="L2" s="17">
        <v>748</v>
      </c>
      <c r="M2" s="18">
        <v>187</v>
      </c>
      <c r="N2" s="19">
        <v>2</v>
      </c>
      <c r="O2" s="20">
        <v>189</v>
      </c>
    </row>
    <row r="3" spans="1:17" x14ac:dyDescent="0.25">
      <c r="A3" s="12" t="s">
        <v>26</v>
      </c>
      <c r="B3" s="13" t="s">
        <v>65</v>
      </c>
      <c r="C3" s="14">
        <v>44996</v>
      </c>
      <c r="D3" s="15" t="s">
        <v>29</v>
      </c>
      <c r="E3" s="16">
        <v>179</v>
      </c>
      <c r="F3" s="16">
        <v>184</v>
      </c>
      <c r="G3" s="16">
        <v>175</v>
      </c>
      <c r="H3" s="16">
        <v>182</v>
      </c>
      <c r="I3" s="16"/>
      <c r="J3" s="16"/>
      <c r="K3" s="17">
        <v>4</v>
      </c>
      <c r="L3" s="17">
        <v>720</v>
      </c>
      <c r="M3" s="18">
        <v>180</v>
      </c>
      <c r="N3" s="19">
        <v>3</v>
      </c>
      <c r="O3" s="20">
        <v>183</v>
      </c>
    </row>
    <row r="4" spans="1:17" x14ac:dyDescent="0.25">
      <c r="A4" s="12" t="s">
        <v>26</v>
      </c>
      <c r="B4" s="13" t="s">
        <v>65</v>
      </c>
      <c r="C4" s="14">
        <v>45010</v>
      </c>
      <c r="D4" s="15" t="s">
        <v>29</v>
      </c>
      <c r="E4" s="16">
        <v>189</v>
      </c>
      <c r="F4" s="16">
        <v>181</v>
      </c>
      <c r="G4" s="16">
        <v>182</v>
      </c>
      <c r="H4" s="16">
        <v>187.001</v>
      </c>
      <c r="I4" s="16"/>
      <c r="J4" s="16"/>
      <c r="K4" s="17">
        <v>4</v>
      </c>
      <c r="L4" s="17">
        <v>739.00099999999998</v>
      </c>
      <c r="M4" s="18">
        <v>184.75024999999999</v>
      </c>
      <c r="N4" s="19">
        <v>5</v>
      </c>
      <c r="O4" s="20">
        <v>189.75024999999999</v>
      </c>
    </row>
    <row r="5" spans="1:17" x14ac:dyDescent="0.25">
      <c r="A5" s="12" t="s">
        <v>26</v>
      </c>
      <c r="B5" s="13" t="s">
        <v>65</v>
      </c>
      <c r="C5" s="14">
        <v>45020</v>
      </c>
      <c r="D5" s="15" t="s">
        <v>29</v>
      </c>
      <c r="E5" s="16">
        <v>192</v>
      </c>
      <c r="F5" s="16">
        <v>186</v>
      </c>
      <c r="G5" s="16">
        <v>187</v>
      </c>
      <c r="H5" s="16">
        <v>190.001</v>
      </c>
      <c r="I5" s="16"/>
      <c r="J5" s="16"/>
      <c r="K5" s="17">
        <v>4</v>
      </c>
      <c r="L5" s="17">
        <v>755.00099999999998</v>
      </c>
      <c r="M5" s="18">
        <v>188.75024999999999</v>
      </c>
      <c r="N5" s="19">
        <v>9</v>
      </c>
      <c r="O5" s="20">
        <v>197.75024999999999</v>
      </c>
    </row>
    <row r="6" spans="1:17" x14ac:dyDescent="0.25">
      <c r="A6" s="12" t="s">
        <v>26</v>
      </c>
      <c r="B6" s="13" t="s">
        <v>65</v>
      </c>
      <c r="C6" s="14">
        <v>45024</v>
      </c>
      <c r="D6" s="15" t="s">
        <v>29</v>
      </c>
      <c r="E6" s="16">
        <v>192</v>
      </c>
      <c r="F6" s="16">
        <v>186</v>
      </c>
      <c r="G6" s="16">
        <v>181</v>
      </c>
      <c r="H6" s="16">
        <v>190</v>
      </c>
      <c r="I6" s="16"/>
      <c r="J6" s="16"/>
      <c r="K6" s="17">
        <v>4</v>
      </c>
      <c r="L6" s="17">
        <v>749</v>
      </c>
      <c r="M6" s="18">
        <v>187.25</v>
      </c>
      <c r="N6" s="19">
        <v>8</v>
      </c>
      <c r="O6" s="20">
        <v>195.25</v>
      </c>
    </row>
    <row r="7" spans="1:17" x14ac:dyDescent="0.25">
      <c r="A7" s="40" t="s">
        <v>26</v>
      </c>
      <c r="B7" s="39" t="s">
        <v>65</v>
      </c>
      <c r="C7" s="41">
        <v>45038</v>
      </c>
      <c r="D7" s="67" t="s">
        <v>29</v>
      </c>
      <c r="E7" s="16">
        <v>173</v>
      </c>
      <c r="F7" s="16">
        <v>175</v>
      </c>
      <c r="G7" s="16">
        <v>176</v>
      </c>
      <c r="H7" s="16">
        <v>172</v>
      </c>
      <c r="I7" s="16"/>
      <c r="J7" s="16"/>
      <c r="K7" s="69">
        <v>4</v>
      </c>
      <c r="L7" s="69">
        <v>696</v>
      </c>
      <c r="M7" s="70">
        <v>174</v>
      </c>
      <c r="N7" s="71">
        <v>6</v>
      </c>
      <c r="O7" s="72">
        <v>180</v>
      </c>
    </row>
    <row r="8" spans="1:17" x14ac:dyDescent="0.25">
      <c r="A8" s="40" t="s">
        <v>26</v>
      </c>
      <c r="B8" s="39" t="s">
        <v>65</v>
      </c>
      <c r="C8" s="41">
        <v>45048</v>
      </c>
      <c r="D8" s="67" t="s">
        <v>29</v>
      </c>
      <c r="E8" s="16">
        <v>194</v>
      </c>
      <c r="F8" s="16">
        <v>191</v>
      </c>
      <c r="G8" s="16">
        <v>189</v>
      </c>
      <c r="H8" s="16">
        <v>189</v>
      </c>
      <c r="I8" s="16"/>
      <c r="J8" s="16"/>
      <c r="K8" s="69">
        <v>4</v>
      </c>
      <c r="L8" s="69">
        <v>763</v>
      </c>
      <c r="M8" s="70">
        <v>190.75</v>
      </c>
      <c r="N8" s="71">
        <v>8</v>
      </c>
      <c r="O8" s="72">
        <v>198.75</v>
      </c>
    </row>
    <row r="9" spans="1:17" x14ac:dyDescent="0.25">
      <c r="A9" s="12" t="s">
        <v>26</v>
      </c>
      <c r="B9" s="39" t="s">
        <v>65</v>
      </c>
      <c r="C9" s="41">
        <v>45087</v>
      </c>
      <c r="D9" s="67" t="s">
        <v>29</v>
      </c>
      <c r="E9" s="16">
        <v>184</v>
      </c>
      <c r="F9" s="16">
        <v>192.001</v>
      </c>
      <c r="G9" s="16">
        <v>190.001</v>
      </c>
      <c r="H9" s="16">
        <v>177</v>
      </c>
      <c r="I9" s="16"/>
      <c r="J9" s="16"/>
      <c r="K9" s="69">
        <v>4</v>
      </c>
      <c r="L9" s="69">
        <v>743.00199999999995</v>
      </c>
      <c r="M9" s="70">
        <v>185.75049999999999</v>
      </c>
      <c r="N9" s="71">
        <v>6</v>
      </c>
      <c r="O9" s="72">
        <v>191.75049999999999</v>
      </c>
    </row>
    <row r="10" spans="1:17" x14ac:dyDescent="0.25">
      <c r="A10" s="12" t="s">
        <v>26</v>
      </c>
      <c r="B10" s="39" t="s">
        <v>65</v>
      </c>
      <c r="C10" s="41">
        <v>45088</v>
      </c>
      <c r="D10" s="67" t="s">
        <v>33</v>
      </c>
      <c r="E10" s="16">
        <v>195</v>
      </c>
      <c r="F10" s="16">
        <v>193</v>
      </c>
      <c r="G10" s="16">
        <v>196</v>
      </c>
      <c r="H10" s="16">
        <v>192</v>
      </c>
      <c r="I10" s="16">
        <v>193</v>
      </c>
      <c r="J10" s="16">
        <v>192</v>
      </c>
      <c r="K10" s="69">
        <v>6</v>
      </c>
      <c r="L10" s="69">
        <v>1161</v>
      </c>
      <c r="M10" s="70">
        <v>193.5</v>
      </c>
      <c r="N10" s="71">
        <v>34</v>
      </c>
      <c r="O10" s="72">
        <v>227.5</v>
      </c>
    </row>
    <row r="11" spans="1:17" x14ac:dyDescent="0.25">
      <c r="A11" s="12" t="s">
        <v>26</v>
      </c>
      <c r="B11" s="39" t="s">
        <v>65</v>
      </c>
      <c r="C11" s="41">
        <v>45097</v>
      </c>
      <c r="D11" s="67" t="s">
        <v>33</v>
      </c>
      <c r="E11" s="16">
        <v>198</v>
      </c>
      <c r="F11" s="16">
        <v>198</v>
      </c>
      <c r="G11" s="16">
        <v>197</v>
      </c>
      <c r="H11" s="16">
        <v>194</v>
      </c>
      <c r="I11" s="16"/>
      <c r="J11" s="16"/>
      <c r="K11" s="69">
        <v>4</v>
      </c>
      <c r="L11" s="69">
        <v>787</v>
      </c>
      <c r="M11" s="70">
        <v>196.75</v>
      </c>
      <c r="N11" s="71">
        <v>13</v>
      </c>
      <c r="O11" s="72">
        <v>209.75</v>
      </c>
    </row>
    <row r="12" spans="1:17" x14ac:dyDescent="0.25">
      <c r="A12" s="12" t="s">
        <v>26</v>
      </c>
      <c r="B12" s="13" t="s">
        <v>65</v>
      </c>
      <c r="C12" s="14">
        <v>45115</v>
      </c>
      <c r="D12" s="15" t="s">
        <v>29</v>
      </c>
      <c r="E12" s="16">
        <v>177</v>
      </c>
      <c r="F12" s="16">
        <v>185</v>
      </c>
      <c r="G12" s="16">
        <v>188</v>
      </c>
      <c r="H12" s="16">
        <v>179</v>
      </c>
      <c r="I12" s="16"/>
      <c r="J12" s="16"/>
      <c r="K12" s="17">
        <v>4</v>
      </c>
      <c r="L12" s="17">
        <v>729</v>
      </c>
      <c r="M12" s="18">
        <v>182.25</v>
      </c>
      <c r="N12" s="19">
        <v>3</v>
      </c>
      <c r="O12" s="20">
        <v>185.25</v>
      </c>
    </row>
    <row r="13" spans="1:17" x14ac:dyDescent="0.25">
      <c r="A13" s="12" t="s">
        <v>26</v>
      </c>
      <c r="B13" s="13" t="s">
        <v>65</v>
      </c>
      <c r="C13" s="14">
        <v>45123</v>
      </c>
      <c r="D13" s="15" t="s">
        <v>29</v>
      </c>
      <c r="E13" s="16">
        <v>181</v>
      </c>
      <c r="F13" s="16">
        <v>188</v>
      </c>
      <c r="G13" s="16">
        <v>190</v>
      </c>
      <c r="H13" s="16">
        <v>193</v>
      </c>
      <c r="I13" s="16">
        <v>190</v>
      </c>
      <c r="J13" s="16">
        <v>192</v>
      </c>
      <c r="K13" s="17">
        <v>6</v>
      </c>
      <c r="L13" s="17">
        <v>1134</v>
      </c>
      <c r="M13" s="18">
        <v>189</v>
      </c>
      <c r="N13" s="19">
        <v>26</v>
      </c>
      <c r="O13" s="20">
        <v>215</v>
      </c>
    </row>
    <row r="14" spans="1:17" x14ac:dyDescent="0.25">
      <c r="A14" s="12" t="s">
        <v>26</v>
      </c>
      <c r="B14" s="13" t="s">
        <v>65</v>
      </c>
      <c r="C14" s="14">
        <v>45125</v>
      </c>
      <c r="D14" s="15" t="s">
        <v>33</v>
      </c>
      <c r="E14" s="16">
        <v>196</v>
      </c>
      <c r="F14" s="16">
        <v>188.001</v>
      </c>
      <c r="G14" s="16">
        <v>197</v>
      </c>
      <c r="H14" s="16">
        <v>194</v>
      </c>
      <c r="I14" s="16"/>
      <c r="J14" s="16"/>
      <c r="K14" s="17">
        <v>4</v>
      </c>
      <c r="L14" s="17">
        <v>775.00099999999998</v>
      </c>
      <c r="M14" s="18">
        <v>193.75024999999999</v>
      </c>
      <c r="N14" s="19">
        <v>13</v>
      </c>
      <c r="O14" s="20">
        <v>206.75024999999999</v>
      </c>
    </row>
    <row r="15" spans="1:17" x14ac:dyDescent="0.25">
      <c r="A15" s="12" t="s">
        <v>26</v>
      </c>
      <c r="B15" s="13" t="s">
        <v>65</v>
      </c>
      <c r="C15" s="14">
        <v>45129</v>
      </c>
      <c r="D15" s="15" t="s">
        <v>29</v>
      </c>
      <c r="E15" s="16">
        <v>194</v>
      </c>
      <c r="F15" s="16">
        <v>189</v>
      </c>
      <c r="G15" s="16">
        <v>188</v>
      </c>
      <c r="H15" s="16">
        <v>190</v>
      </c>
      <c r="I15" s="16"/>
      <c r="J15" s="16"/>
      <c r="K15" s="17">
        <v>4</v>
      </c>
      <c r="L15" s="17">
        <v>761</v>
      </c>
      <c r="M15" s="18">
        <v>190.25</v>
      </c>
      <c r="N15" s="19">
        <v>6</v>
      </c>
      <c r="O15" s="20">
        <v>196.25</v>
      </c>
    </row>
    <row r="16" spans="1:17" x14ac:dyDescent="0.25">
      <c r="A16" s="12" t="s">
        <v>26</v>
      </c>
      <c r="B16" s="13" t="s">
        <v>65</v>
      </c>
      <c r="C16" s="14">
        <v>45130</v>
      </c>
      <c r="D16" s="15" t="s">
        <v>33</v>
      </c>
      <c r="E16" s="16">
        <v>186</v>
      </c>
      <c r="F16" s="16">
        <v>192</v>
      </c>
      <c r="G16" s="16">
        <v>195</v>
      </c>
      <c r="H16" s="16">
        <v>189</v>
      </c>
      <c r="I16" s="16"/>
      <c r="J16" s="16"/>
      <c r="K16" s="17">
        <v>4</v>
      </c>
      <c r="L16" s="17">
        <v>762</v>
      </c>
      <c r="M16" s="18">
        <v>190.5</v>
      </c>
      <c r="N16" s="19">
        <v>11</v>
      </c>
      <c r="O16" s="20">
        <v>201.5</v>
      </c>
    </row>
    <row r="17" spans="1:15" x14ac:dyDescent="0.25">
      <c r="A17" s="12" t="s">
        <v>26</v>
      </c>
      <c r="B17" s="13" t="s">
        <v>65</v>
      </c>
      <c r="C17" s="14">
        <v>45136</v>
      </c>
      <c r="D17" s="15" t="s">
        <v>29</v>
      </c>
      <c r="E17" s="16">
        <v>192</v>
      </c>
      <c r="F17" s="16">
        <v>188</v>
      </c>
      <c r="G17" s="16">
        <v>185</v>
      </c>
      <c r="H17" s="16">
        <v>185</v>
      </c>
      <c r="I17" s="16">
        <v>190</v>
      </c>
      <c r="J17" s="16">
        <v>187.001</v>
      </c>
      <c r="K17" s="17">
        <v>6</v>
      </c>
      <c r="L17" s="17">
        <v>1127.001</v>
      </c>
      <c r="M17" s="18">
        <v>187.83349999999999</v>
      </c>
      <c r="N17" s="19">
        <v>26</v>
      </c>
      <c r="O17" s="20">
        <v>213.83349999999999</v>
      </c>
    </row>
    <row r="18" spans="1:15" x14ac:dyDescent="0.25">
      <c r="A18" s="12" t="s">
        <v>26</v>
      </c>
      <c r="B18" s="13" t="s">
        <v>65</v>
      </c>
      <c r="C18" s="14">
        <v>45139</v>
      </c>
      <c r="D18" s="15" t="s">
        <v>29</v>
      </c>
      <c r="E18" s="16">
        <v>186</v>
      </c>
      <c r="F18" s="16">
        <v>190</v>
      </c>
      <c r="G18" s="16">
        <v>189</v>
      </c>
      <c r="H18" s="16">
        <v>188</v>
      </c>
      <c r="I18" s="16"/>
      <c r="J18" s="16"/>
      <c r="K18" s="17">
        <v>4</v>
      </c>
      <c r="L18" s="17">
        <v>753</v>
      </c>
      <c r="M18" s="18">
        <v>188.25</v>
      </c>
      <c r="N18" s="19">
        <v>11</v>
      </c>
      <c r="O18" s="20">
        <v>199.25</v>
      </c>
    </row>
    <row r="19" spans="1:15" x14ac:dyDescent="0.25">
      <c r="A19" s="12" t="s">
        <v>26</v>
      </c>
      <c r="B19" s="13" t="s">
        <v>65</v>
      </c>
      <c r="C19" s="14">
        <v>45150</v>
      </c>
      <c r="D19" s="15" t="s">
        <v>29</v>
      </c>
      <c r="E19" s="16">
        <v>186</v>
      </c>
      <c r="F19" s="16">
        <v>195</v>
      </c>
      <c r="G19" s="16">
        <v>190</v>
      </c>
      <c r="H19" s="16">
        <v>189</v>
      </c>
      <c r="I19" s="16"/>
      <c r="J19" s="16"/>
      <c r="K19" s="17">
        <v>4</v>
      </c>
      <c r="L19" s="17">
        <v>760</v>
      </c>
      <c r="M19" s="18">
        <v>190</v>
      </c>
      <c r="N19" s="19">
        <v>9</v>
      </c>
      <c r="O19" s="20">
        <v>199</v>
      </c>
    </row>
    <row r="20" spans="1:15" x14ac:dyDescent="0.25">
      <c r="A20" s="12" t="s">
        <v>26</v>
      </c>
      <c r="B20" s="13" t="s">
        <v>65</v>
      </c>
      <c r="C20" s="14">
        <v>45153</v>
      </c>
      <c r="D20" s="15" t="s">
        <v>33</v>
      </c>
      <c r="E20" s="16">
        <v>192</v>
      </c>
      <c r="F20" s="16">
        <v>187</v>
      </c>
      <c r="G20" s="16">
        <v>192</v>
      </c>
      <c r="H20" s="16">
        <v>192</v>
      </c>
      <c r="I20" s="16"/>
      <c r="J20" s="16"/>
      <c r="K20" s="17">
        <v>4</v>
      </c>
      <c r="L20" s="17">
        <v>763</v>
      </c>
      <c r="M20" s="18">
        <v>190.75</v>
      </c>
      <c r="N20" s="19">
        <v>5</v>
      </c>
      <c r="O20" s="20">
        <v>195.75</v>
      </c>
    </row>
    <row r="21" spans="1:15" x14ac:dyDescent="0.25">
      <c r="A21" s="12" t="s">
        <v>26</v>
      </c>
      <c r="B21" s="13" t="s">
        <v>65</v>
      </c>
      <c r="C21" s="14">
        <v>45158</v>
      </c>
      <c r="D21" s="15" t="s">
        <v>33</v>
      </c>
      <c r="E21" s="16">
        <v>192</v>
      </c>
      <c r="F21" s="16">
        <v>191</v>
      </c>
      <c r="G21" s="16">
        <v>191</v>
      </c>
      <c r="H21" s="16">
        <v>194</v>
      </c>
      <c r="I21" s="16"/>
      <c r="J21" s="16"/>
      <c r="K21" s="17">
        <v>4</v>
      </c>
      <c r="L21" s="17">
        <v>768</v>
      </c>
      <c r="M21" s="18">
        <v>192</v>
      </c>
      <c r="N21" s="19">
        <v>13</v>
      </c>
      <c r="O21" s="20">
        <v>205</v>
      </c>
    </row>
    <row r="22" spans="1:15" x14ac:dyDescent="0.25">
      <c r="A22" s="12" t="s">
        <v>26</v>
      </c>
      <c r="B22" s="13" t="s">
        <v>65</v>
      </c>
      <c r="C22" s="14">
        <v>45174</v>
      </c>
      <c r="D22" s="15" t="s">
        <v>29</v>
      </c>
      <c r="E22" s="16">
        <v>189</v>
      </c>
      <c r="F22" s="16">
        <v>184</v>
      </c>
      <c r="G22" s="16">
        <v>186</v>
      </c>
      <c r="H22" s="16">
        <v>191</v>
      </c>
      <c r="I22" s="16"/>
      <c r="J22" s="16"/>
      <c r="K22" s="17">
        <v>4</v>
      </c>
      <c r="L22" s="17">
        <v>750</v>
      </c>
      <c r="M22" s="18">
        <v>187.5</v>
      </c>
      <c r="N22" s="19">
        <v>6</v>
      </c>
      <c r="O22" s="20">
        <v>193.5</v>
      </c>
    </row>
    <row r="23" spans="1:15" x14ac:dyDescent="0.25">
      <c r="A23" s="12" t="s">
        <v>26</v>
      </c>
      <c r="B23" s="13" t="s">
        <v>65</v>
      </c>
      <c r="C23" s="14">
        <v>45178</v>
      </c>
      <c r="D23" s="15" t="s">
        <v>29</v>
      </c>
      <c r="E23" s="16">
        <v>191</v>
      </c>
      <c r="F23" s="16">
        <v>181</v>
      </c>
      <c r="G23" s="16">
        <v>187</v>
      </c>
      <c r="H23" s="16">
        <v>185.001</v>
      </c>
      <c r="I23" s="16"/>
      <c r="J23" s="16"/>
      <c r="K23" s="17">
        <v>4</v>
      </c>
      <c r="L23" s="17">
        <v>744.00099999999998</v>
      </c>
      <c r="M23" s="18">
        <v>186.00024999999999</v>
      </c>
      <c r="N23" s="19">
        <v>6</v>
      </c>
      <c r="O23" s="20">
        <v>192.00024999999999</v>
      </c>
    </row>
    <row r="24" spans="1:15" x14ac:dyDescent="0.25">
      <c r="A24" s="12" t="s">
        <v>26</v>
      </c>
      <c r="B24" s="13" t="s">
        <v>65</v>
      </c>
      <c r="C24" s="14">
        <v>45188</v>
      </c>
      <c r="D24" s="15" t="s">
        <v>33</v>
      </c>
      <c r="E24" s="16">
        <v>191</v>
      </c>
      <c r="F24" s="16">
        <v>191</v>
      </c>
      <c r="G24" s="16">
        <v>195</v>
      </c>
      <c r="H24" s="16">
        <v>195</v>
      </c>
      <c r="I24" s="16"/>
      <c r="J24" s="16"/>
      <c r="K24" s="17">
        <v>4</v>
      </c>
      <c r="L24" s="17">
        <v>772</v>
      </c>
      <c r="M24" s="18">
        <v>193</v>
      </c>
      <c r="N24" s="19">
        <v>13</v>
      </c>
      <c r="O24" s="20">
        <v>206</v>
      </c>
    </row>
    <row r="25" spans="1:15" x14ac:dyDescent="0.25">
      <c r="A25" s="12" t="s">
        <v>26</v>
      </c>
      <c r="B25" s="13" t="s">
        <v>65</v>
      </c>
      <c r="C25" s="14">
        <v>45192</v>
      </c>
      <c r="D25" s="15" t="s">
        <v>29</v>
      </c>
      <c r="E25" s="16">
        <v>190</v>
      </c>
      <c r="F25" s="16">
        <v>196</v>
      </c>
      <c r="G25" s="16">
        <v>189</v>
      </c>
      <c r="H25" s="16">
        <v>185</v>
      </c>
      <c r="I25" s="16"/>
      <c r="J25" s="16"/>
      <c r="K25" s="17">
        <v>4</v>
      </c>
      <c r="L25" s="17">
        <v>760</v>
      </c>
      <c r="M25" s="18">
        <v>190</v>
      </c>
      <c r="N25" s="19">
        <v>6</v>
      </c>
      <c r="O25" s="20">
        <v>196</v>
      </c>
    </row>
    <row r="26" spans="1:15" x14ac:dyDescent="0.25">
      <c r="A26" s="12" t="s">
        <v>26</v>
      </c>
      <c r="B26" s="13" t="s">
        <v>65</v>
      </c>
      <c r="C26" s="14">
        <v>45193</v>
      </c>
      <c r="D26" s="15" t="s">
        <v>33</v>
      </c>
      <c r="E26" s="16">
        <v>188.001</v>
      </c>
      <c r="F26" s="16">
        <v>190</v>
      </c>
      <c r="G26" s="16">
        <v>197</v>
      </c>
      <c r="H26" s="16">
        <v>190</v>
      </c>
      <c r="I26" s="16"/>
      <c r="J26" s="16"/>
      <c r="K26" s="17">
        <v>4</v>
      </c>
      <c r="L26" s="17">
        <v>765.00099999999998</v>
      </c>
      <c r="M26" s="18">
        <v>191.25024999999999</v>
      </c>
      <c r="N26" s="19">
        <v>6</v>
      </c>
      <c r="O26" s="20">
        <v>197.25024999999999</v>
      </c>
    </row>
    <row r="27" spans="1:15" x14ac:dyDescent="0.25">
      <c r="A27" s="12" t="s">
        <v>26</v>
      </c>
      <c r="B27" s="13" t="s">
        <v>65</v>
      </c>
      <c r="C27" s="14">
        <v>45199</v>
      </c>
      <c r="D27" s="15" t="s">
        <v>33</v>
      </c>
      <c r="E27" s="16">
        <v>193</v>
      </c>
      <c r="F27" s="16">
        <v>187</v>
      </c>
      <c r="G27" s="16">
        <v>188.001</v>
      </c>
      <c r="H27" s="16">
        <v>194</v>
      </c>
      <c r="I27" s="16">
        <v>194</v>
      </c>
      <c r="J27" s="16">
        <v>189.001</v>
      </c>
      <c r="K27" s="17">
        <v>6</v>
      </c>
      <c r="L27" s="17">
        <v>1145.002</v>
      </c>
      <c r="M27" s="18">
        <v>190.83366666666666</v>
      </c>
      <c r="N27" s="19">
        <v>12</v>
      </c>
      <c r="O27" s="20">
        <v>202.83366666666666</v>
      </c>
    </row>
    <row r="28" spans="1:15" x14ac:dyDescent="0.25">
      <c r="A28" s="12" t="s">
        <v>26</v>
      </c>
      <c r="B28" s="13" t="s">
        <v>65</v>
      </c>
      <c r="C28" s="14">
        <v>45202</v>
      </c>
      <c r="D28" s="15" t="s">
        <v>29</v>
      </c>
      <c r="E28" s="16">
        <v>192</v>
      </c>
      <c r="F28" s="16">
        <v>196</v>
      </c>
      <c r="G28" s="16">
        <v>193</v>
      </c>
      <c r="H28" s="16">
        <v>192</v>
      </c>
      <c r="I28" s="16"/>
      <c r="J28" s="16"/>
      <c r="K28" s="17">
        <v>4</v>
      </c>
      <c r="L28" s="17">
        <v>773</v>
      </c>
      <c r="M28" s="18">
        <v>193.25</v>
      </c>
      <c r="N28" s="19">
        <v>9</v>
      </c>
      <c r="O28" s="20">
        <v>202.25</v>
      </c>
    </row>
    <row r="29" spans="1:15" x14ac:dyDescent="0.25">
      <c r="A29" s="12" t="s">
        <v>26</v>
      </c>
      <c r="B29" s="13" t="s">
        <v>65</v>
      </c>
      <c r="C29" s="14">
        <v>45213</v>
      </c>
      <c r="D29" s="15" t="s">
        <v>29</v>
      </c>
      <c r="E29" s="16">
        <v>197</v>
      </c>
      <c r="F29" s="16">
        <v>191</v>
      </c>
      <c r="G29" s="16">
        <v>190</v>
      </c>
      <c r="H29" s="16">
        <v>194</v>
      </c>
      <c r="I29" s="16"/>
      <c r="J29" s="16"/>
      <c r="K29" s="17">
        <v>4</v>
      </c>
      <c r="L29" s="17">
        <v>772</v>
      </c>
      <c r="M29" s="18">
        <v>193</v>
      </c>
      <c r="N29" s="19">
        <v>13</v>
      </c>
      <c r="O29" s="20">
        <v>206</v>
      </c>
    </row>
    <row r="30" spans="1:15" x14ac:dyDescent="0.25">
      <c r="A30" s="12" t="s">
        <v>26</v>
      </c>
      <c r="B30" s="13" t="s">
        <v>65</v>
      </c>
      <c r="C30" s="14">
        <v>45216</v>
      </c>
      <c r="D30" s="15" t="s">
        <v>33</v>
      </c>
      <c r="E30" s="16">
        <v>195</v>
      </c>
      <c r="F30" s="16">
        <v>194</v>
      </c>
      <c r="G30" s="16">
        <v>196</v>
      </c>
      <c r="H30" s="16">
        <v>196</v>
      </c>
      <c r="I30" s="16"/>
      <c r="J30" s="16"/>
      <c r="K30" s="17">
        <v>4</v>
      </c>
      <c r="L30" s="17">
        <v>781</v>
      </c>
      <c r="M30" s="18">
        <v>195.25</v>
      </c>
      <c r="N30" s="19">
        <v>4</v>
      </c>
      <c r="O30" s="20">
        <v>199.25</v>
      </c>
    </row>
    <row r="31" spans="1:15" x14ac:dyDescent="0.25">
      <c r="A31" s="12" t="s">
        <v>26</v>
      </c>
      <c r="B31" s="13" t="s">
        <v>65</v>
      </c>
      <c r="C31" s="14">
        <v>45227</v>
      </c>
      <c r="D31" s="15" t="s">
        <v>29</v>
      </c>
      <c r="E31" s="16">
        <v>195</v>
      </c>
      <c r="F31" s="16">
        <v>197</v>
      </c>
      <c r="G31" s="16">
        <v>194</v>
      </c>
      <c r="H31" s="16">
        <v>195</v>
      </c>
      <c r="I31" s="16"/>
      <c r="J31" s="16"/>
      <c r="K31" s="17">
        <v>4</v>
      </c>
      <c r="L31" s="17">
        <v>781</v>
      </c>
      <c r="M31" s="18">
        <v>195.25</v>
      </c>
      <c r="N31" s="19">
        <v>11</v>
      </c>
      <c r="O31" s="20">
        <v>206.25</v>
      </c>
    </row>
    <row r="32" spans="1:15" x14ac:dyDescent="0.25">
      <c r="A32" s="12" t="s">
        <v>26</v>
      </c>
      <c r="B32" s="13" t="s">
        <v>65</v>
      </c>
      <c r="C32" s="14">
        <v>45234</v>
      </c>
      <c r="D32" s="15" t="s">
        <v>29</v>
      </c>
      <c r="E32" s="16">
        <v>183</v>
      </c>
      <c r="F32" s="16">
        <v>178</v>
      </c>
      <c r="G32" s="16">
        <v>184</v>
      </c>
      <c r="H32" s="16">
        <v>188</v>
      </c>
      <c r="I32" s="16"/>
      <c r="J32" s="16"/>
      <c r="K32" s="17">
        <v>4</v>
      </c>
      <c r="L32" s="17">
        <v>733</v>
      </c>
      <c r="M32" s="18">
        <v>183.25</v>
      </c>
      <c r="N32" s="19">
        <v>9</v>
      </c>
      <c r="O32" s="20">
        <v>192.25</v>
      </c>
    </row>
    <row r="33" spans="1:15" x14ac:dyDescent="0.25">
      <c r="A33" s="12" t="s">
        <v>26</v>
      </c>
      <c r="B33" s="13" t="s">
        <v>65</v>
      </c>
      <c r="C33" s="14">
        <v>45241</v>
      </c>
      <c r="D33" s="15" t="s">
        <v>33</v>
      </c>
      <c r="E33" s="16">
        <v>191</v>
      </c>
      <c r="F33" s="16">
        <v>193</v>
      </c>
      <c r="G33" s="16">
        <v>190</v>
      </c>
      <c r="H33" s="16">
        <v>195</v>
      </c>
      <c r="I33" s="16">
        <v>193</v>
      </c>
      <c r="J33" s="16">
        <v>194</v>
      </c>
      <c r="K33" s="17">
        <v>6</v>
      </c>
      <c r="L33" s="17">
        <v>1156</v>
      </c>
      <c r="M33" s="18">
        <v>192.66666666666666</v>
      </c>
      <c r="N33" s="19">
        <v>12</v>
      </c>
      <c r="O33" s="20">
        <v>204.66666666666666</v>
      </c>
    </row>
    <row r="35" spans="1:15" x14ac:dyDescent="0.25">
      <c r="K35" s="8">
        <f>SUM(K2:K34)</f>
        <v>138</v>
      </c>
      <c r="L35" s="8">
        <f>SUM(L2:L34)</f>
        <v>26125.010000000002</v>
      </c>
      <c r="M35" s="7">
        <f>SUM(L35/K35)</f>
        <v>189.31166666666667</v>
      </c>
      <c r="N35" s="8">
        <f>SUM(N2:N34)</f>
        <v>324</v>
      </c>
      <c r="O35" s="11">
        <f>SUM(M35+N35)</f>
        <v>513.31166666666672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5_1_1_4"/>
    <protectedRange algorithmName="SHA-512" hashValue="ON39YdpmFHfN9f47KpiRvqrKx0V9+erV1CNkpWzYhW/Qyc6aT8rEyCrvauWSYGZK2ia3o7vd3akF07acHAFpOA==" saltValue="yVW9XmDwTqEnmpSGai0KYg==" spinCount="100000" sqref="D2:D3" name="Range1_1_3_2_1_4"/>
    <protectedRange algorithmName="SHA-512" hashValue="ON39YdpmFHfN9f47KpiRvqrKx0V9+erV1CNkpWzYhW/Qyc6aT8rEyCrvauWSYGZK2ia3o7vd3akF07acHAFpOA==" saltValue="yVW9XmDwTqEnmpSGai0KYg==" spinCount="100000" sqref="E4:J8 B4:B8" name="Range1_8_1_1"/>
    <protectedRange algorithmName="SHA-512" hashValue="ON39YdpmFHfN9f47KpiRvqrKx0V9+erV1CNkpWzYhW/Qyc6aT8rEyCrvauWSYGZK2ia3o7vd3akF07acHAFpOA==" saltValue="yVW9XmDwTqEnmpSGai0KYg==" spinCount="100000" sqref="D4:D8" name="Range1_1_6_1_1"/>
    <protectedRange algorithmName="SHA-512" hashValue="ON39YdpmFHfN9f47KpiRvqrKx0V9+erV1CNkpWzYhW/Qyc6aT8rEyCrvauWSYGZK2ia3o7vd3akF07acHAFpOA==" saltValue="yVW9XmDwTqEnmpSGai0KYg==" spinCount="100000" sqref="C4:C8" name="Range1_9_1_1"/>
    <protectedRange algorithmName="SHA-512" hashValue="ON39YdpmFHfN9f47KpiRvqrKx0V9+erV1CNkpWzYhW/Qyc6aT8rEyCrvauWSYGZK2ia3o7vd3akF07acHAFpOA==" saltValue="yVW9XmDwTqEnmpSGai0KYg==" spinCount="100000" sqref="E12:J12 B12:C12" name="Range1_47"/>
    <protectedRange algorithmName="SHA-512" hashValue="ON39YdpmFHfN9f47KpiRvqrKx0V9+erV1CNkpWzYhW/Qyc6aT8rEyCrvauWSYGZK2ia3o7vd3akF07acHAFpOA==" saltValue="yVW9XmDwTqEnmpSGai0KYg==" spinCount="100000" sqref="D12" name="Range1_1_16"/>
    <protectedRange algorithmName="SHA-512" hashValue="ON39YdpmFHfN9f47KpiRvqrKx0V9+erV1CNkpWzYhW/Qyc6aT8rEyCrvauWSYGZK2ia3o7vd3akF07acHAFpOA==" saltValue="yVW9XmDwTqEnmpSGai0KYg==" spinCount="100000" sqref="E13:J13 B13:C13 B14:C14 E14:J14 E15:J16 B15:C16 B17:C17 E17:J17 E18:J18 B18:C18" name="Range1_56"/>
    <protectedRange algorithmName="SHA-512" hashValue="ON39YdpmFHfN9f47KpiRvqrKx0V9+erV1CNkpWzYhW/Qyc6aT8rEyCrvauWSYGZK2ia3o7vd3akF07acHAFpOA==" saltValue="yVW9XmDwTqEnmpSGai0KYg==" spinCount="100000" sqref="D13:D18" name="Range1_1_22"/>
    <protectedRange sqref="B28:C28 E28:J28" name="Range1_14"/>
    <protectedRange sqref="D28" name="Range1_1_9"/>
    <protectedRange algorithmName="SHA-512" hashValue="ON39YdpmFHfN9f47KpiRvqrKx0V9+erV1CNkpWzYhW/Qyc6aT8rEyCrvauWSYGZK2ia3o7vd3akF07acHAFpOA==" saltValue="yVW9XmDwTqEnmpSGai0KYg==" spinCount="100000" sqref="E30:J30 B30:C30" name="Range1_16"/>
    <protectedRange algorithmName="SHA-512" hashValue="ON39YdpmFHfN9f47KpiRvqrKx0V9+erV1CNkpWzYhW/Qyc6aT8rEyCrvauWSYGZK2ia3o7vd3akF07acHAFpOA==" saltValue="yVW9XmDwTqEnmpSGai0KYg==" spinCount="100000" sqref="D30" name="Range1_1_11"/>
    <protectedRange algorithmName="SHA-512" hashValue="ON39YdpmFHfN9f47KpiRvqrKx0V9+erV1CNkpWzYhW/Qyc6aT8rEyCrvauWSYGZK2ia3o7vd3akF07acHAFpOA==" saltValue="yVW9XmDwTqEnmpSGai0KYg==" spinCount="100000" sqref="B31:C31 E31:J31" name="Range1_2_1"/>
    <protectedRange algorithmName="SHA-512" hashValue="ON39YdpmFHfN9f47KpiRvqrKx0V9+erV1CNkpWzYhW/Qyc6aT8rEyCrvauWSYGZK2ia3o7vd3akF07acHAFpOA==" saltValue="yVW9XmDwTqEnmpSGai0KYg==" spinCount="100000" sqref="D31" name="Range1_1_2"/>
  </protectedRanges>
  <hyperlinks>
    <hyperlink ref="Q1" location="'National Rankings'!A1" display="Back to Ranking" xr:uid="{A26A2032-F13A-4722-8F67-90B78CDF3D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B240BB-9E5E-4F49-9EB4-ACD8C7777C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0F0B-F30D-4E72-9DFC-2CEC7C4EEA61}">
  <dimension ref="A1:Q7"/>
  <sheetViews>
    <sheetView workbookViewId="0">
      <selection activeCell="K8" sqref="K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219</v>
      </c>
      <c r="C2" s="14">
        <v>45150</v>
      </c>
      <c r="D2" s="85" t="s">
        <v>38</v>
      </c>
      <c r="E2" s="86">
        <v>191</v>
      </c>
      <c r="F2" s="86">
        <v>194</v>
      </c>
      <c r="G2" s="86">
        <v>192</v>
      </c>
      <c r="H2" s="86">
        <v>191</v>
      </c>
      <c r="I2" s="86">
        <v>193</v>
      </c>
      <c r="J2" s="89">
        <v>200</v>
      </c>
      <c r="K2" s="87">
        <v>6</v>
      </c>
      <c r="L2" s="17">
        <v>1161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26</v>
      </c>
      <c r="B3" s="13" t="s">
        <v>219</v>
      </c>
      <c r="C3" s="14">
        <v>45146</v>
      </c>
      <c r="D3" s="15" t="s">
        <v>21</v>
      </c>
      <c r="E3" s="16">
        <v>183</v>
      </c>
      <c r="F3" s="16">
        <v>191</v>
      </c>
      <c r="G3" s="16">
        <v>187</v>
      </c>
      <c r="H3" s="16"/>
      <c r="I3" s="16"/>
      <c r="J3" s="16"/>
      <c r="K3" s="17">
        <v>3</v>
      </c>
      <c r="L3" s="17">
        <v>561</v>
      </c>
      <c r="M3" s="18">
        <v>187</v>
      </c>
      <c r="N3" s="19">
        <v>5</v>
      </c>
      <c r="O3" s="20">
        <v>192</v>
      </c>
    </row>
    <row r="4" spans="1:17" x14ac:dyDescent="0.25">
      <c r="A4" s="12" t="s">
        <v>26</v>
      </c>
      <c r="B4" s="13" t="s">
        <v>219</v>
      </c>
      <c r="C4" s="14">
        <v>45171</v>
      </c>
      <c r="D4" s="15" t="s">
        <v>232</v>
      </c>
      <c r="E4" s="16">
        <v>194</v>
      </c>
      <c r="F4" s="16">
        <v>190</v>
      </c>
      <c r="G4" s="16">
        <v>186</v>
      </c>
      <c r="H4" s="16">
        <v>197</v>
      </c>
      <c r="I4" s="16">
        <v>199</v>
      </c>
      <c r="J4" s="16">
        <v>188</v>
      </c>
      <c r="K4" s="17">
        <v>6</v>
      </c>
      <c r="L4" s="17">
        <v>1154</v>
      </c>
      <c r="M4" s="18">
        <v>192.33333333333334</v>
      </c>
      <c r="N4" s="19">
        <v>8</v>
      </c>
      <c r="O4" s="20">
        <v>200.33333333333334</v>
      </c>
    </row>
    <row r="5" spans="1:17" x14ac:dyDescent="0.25">
      <c r="A5" s="12" t="s">
        <v>26</v>
      </c>
      <c r="B5" s="13" t="s">
        <v>219</v>
      </c>
      <c r="C5" s="14">
        <v>45206</v>
      </c>
      <c r="D5" s="15" t="s">
        <v>32</v>
      </c>
      <c r="E5" s="16">
        <v>192</v>
      </c>
      <c r="F5" s="16">
        <v>195</v>
      </c>
      <c r="G5" s="16">
        <v>199</v>
      </c>
      <c r="H5" s="16">
        <v>192</v>
      </c>
      <c r="I5" s="16"/>
      <c r="J5" s="16"/>
      <c r="K5" s="17">
        <v>4</v>
      </c>
      <c r="L5" s="17">
        <v>778</v>
      </c>
      <c r="M5" s="18">
        <v>194.5</v>
      </c>
      <c r="N5" s="19">
        <v>13</v>
      </c>
      <c r="O5" s="20">
        <v>207.5</v>
      </c>
    </row>
    <row r="7" spans="1:17" x14ac:dyDescent="0.25">
      <c r="K7" s="8">
        <f>SUM(K2:K6)</f>
        <v>19</v>
      </c>
      <c r="L7" s="8">
        <f>SUM(L2:L6)</f>
        <v>3654</v>
      </c>
      <c r="M7" s="7">
        <f>SUM(L7/K7)</f>
        <v>192.31578947368422</v>
      </c>
      <c r="N7" s="8">
        <f>SUM(N2:N6)</f>
        <v>34</v>
      </c>
      <c r="O7" s="11">
        <f>SUM(M7+N7)</f>
        <v>226.31578947368422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4" name="Range1_1_33"/>
    <protectedRange algorithmName="SHA-512" hashValue="ON39YdpmFHfN9f47KpiRvqrKx0V9+erV1CNkpWzYhW/Qyc6aT8rEyCrvauWSYGZK2ia3o7vd3akF07acHAFpOA==" saltValue="yVW9XmDwTqEnmpSGai0KYg==" spinCount="100000" sqref="E4:J4 B4:C4" name="Range1_70"/>
  </protectedRanges>
  <hyperlinks>
    <hyperlink ref="Q1" location="'National Rankings'!A1" display="Back to Ranking" xr:uid="{AC451166-9A71-49E0-B8BC-6DAD634476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63C393-68ED-40BC-AB8D-E11A5270FF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A453-BC49-4B45-8E20-1D2480EBABC9}">
  <dimension ref="A1:Q8"/>
  <sheetViews>
    <sheetView workbookViewId="0">
      <selection activeCell="K9" sqref="K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145</v>
      </c>
      <c r="C2" s="41">
        <v>45066</v>
      </c>
      <c r="D2" s="67" t="s">
        <v>147</v>
      </c>
      <c r="E2" s="68">
        <v>191</v>
      </c>
      <c r="F2" s="68">
        <v>187</v>
      </c>
      <c r="G2" s="68">
        <v>190</v>
      </c>
      <c r="H2" s="68">
        <v>194</v>
      </c>
      <c r="I2" s="68"/>
      <c r="J2" s="68"/>
      <c r="K2" s="69">
        <v>4</v>
      </c>
      <c r="L2" s="69">
        <v>762</v>
      </c>
      <c r="M2" s="70">
        <v>190.5</v>
      </c>
      <c r="N2" s="71">
        <v>3</v>
      </c>
      <c r="O2" s="72">
        <v>193.5</v>
      </c>
    </row>
    <row r="3" spans="1:17" x14ac:dyDescent="0.25">
      <c r="A3" s="12" t="s">
        <v>26</v>
      </c>
      <c r="B3" s="39" t="s">
        <v>145</v>
      </c>
      <c r="C3" s="41">
        <v>45094</v>
      </c>
      <c r="D3" s="67" t="s">
        <v>147</v>
      </c>
      <c r="E3" s="68">
        <v>198</v>
      </c>
      <c r="F3" s="68">
        <v>196</v>
      </c>
      <c r="G3" s="68">
        <v>197</v>
      </c>
      <c r="H3" s="68">
        <v>189</v>
      </c>
      <c r="I3" s="68">
        <v>191</v>
      </c>
      <c r="J3" s="68">
        <v>192</v>
      </c>
      <c r="K3" s="69">
        <v>6</v>
      </c>
      <c r="L3" s="69">
        <v>1163</v>
      </c>
      <c r="M3" s="70">
        <v>193.83333333333334</v>
      </c>
      <c r="N3" s="71">
        <v>22</v>
      </c>
      <c r="O3" s="72">
        <v>215.83333333333334</v>
      </c>
    </row>
    <row r="4" spans="1:17" x14ac:dyDescent="0.25">
      <c r="A4" s="12" t="s">
        <v>26</v>
      </c>
      <c r="B4" s="13" t="s">
        <v>145</v>
      </c>
      <c r="C4" s="14">
        <v>45122</v>
      </c>
      <c r="D4" s="15" t="s">
        <v>147</v>
      </c>
      <c r="E4" s="16">
        <v>196</v>
      </c>
      <c r="F4" s="16">
        <v>194</v>
      </c>
      <c r="G4" s="16">
        <v>197</v>
      </c>
      <c r="H4" s="16">
        <v>197</v>
      </c>
      <c r="I4" s="16"/>
      <c r="J4" s="16"/>
      <c r="K4" s="17">
        <v>4</v>
      </c>
      <c r="L4" s="17">
        <v>784</v>
      </c>
      <c r="M4" s="18">
        <v>196</v>
      </c>
      <c r="N4" s="19">
        <v>11</v>
      </c>
      <c r="O4" s="20">
        <v>207</v>
      </c>
    </row>
    <row r="5" spans="1:17" x14ac:dyDescent="0.25">
      <c r="A5" s="12" t="s">
        <v>26</v>
      </c>
      <c r="B5" s="13" t="s">
        <v>145</v>
      </c>
      <c r="C5" s="14">
        <v>45157</v>
      </c>
      <c r="D5" s="15" t="s">
        <v>147</v>
      </c>
      <c r="E5" s="16">
        <v>192</v>
      </c>
      <c r="F5" s="16">
        <v>194</v>
      </c>
      <c r="G5" s="16">
        <v>196</v>
      </c>
      <c r="H5" s="16">
        <v>195</v>
      </c>
      <c r="I5" s="16">
        <v>193</v>
      </c>
      <c r="J5" s="16">
        <v>197</v>
      </c>
      <c r="K5" s="17">
        <v>6</v>
      </c>
      <c r="L5" s="17">
        <v>1167</v>
      </c>
      <c r="M5" s="18">
        <v>194.5</v>
      </c>
      <c r="N5" s="19">
        <v>26</v>
      </c>
      <c r="O5" s="20">
        <v>220.5</v>
      </c>
    </row>
    <row r="6" spans="1:17" x14ac:dyDescent="0.25">
      <c r="A6" s="12" t="s">
        <v>26</v>
      </c>
      <c r="B6" s="13" t="s">
        <v>145</v>
      </c>
      <c r="C6" s="14">
        <v>45185</v>
      </c>
      <c r="D6" s="15" t="s">
        <v>147</v>
      </c>
      <c r="E6" s="16">
        <v>198</v>
      </c>
      <c r="F6" s="16">
        <v>197</v>
      </c>
      <c r="G6" s="16">
        <v>194</v>
      </c>
      <c r="H6" s="16">
        <v>195</v>
      </c>
      <c r="I6" s="16"/>
      <c r="J6" s="16"/>
      <c r="K6" s="17">
        <v>4</v>
      </c>
      <c r="L6" s="17">
        <v>784</v>
      </c>
      <c r="M6" s="18">
        <v>196</v>
      </c>
      <c r="N6" s="19">
        <v>11</v>
      </c>
      <c r="O6" s="20">
        <v>207</v>
      </c>
    </row>
    <row r="8" spans="1:17" x14ac:dyDescent="0.25">
      <c r="K8" s="8">
        <f>SUM(K2:K7)</f>
        <v>24</v>
      </c>
      <c r="L8" s="8">
        <f>SUM(L2:L7)</f>
        <v>4660</v>
      </c>
      <c r="M8" s="7">
        <f>SUM(L8/K8)</f>
        <v>194.16666666666666</v>
      </c>
      <c r="N8" s="8">
        <f>SUM(N2:N7)</f>
        <v>73</v>
      </c>
      <c r="O8" s="11">
        <f>SUM(M8+N8)</f>
        <v>267.16666666666663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925EFB0-4EB4-4AA2-9981-62589CDACD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A5A056-EFA4-44A3-AA68-2CC3572EC7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7948-D1F7-44AA-8AF0-5AC63DC62DA7}">
  <dimension ref="A1:Q4"/>
  <sheetViews>
    <sheetView workbookViewId="0">
      <selection activeCell="K5" sqref="K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0" t="s">
        <v>26</v>
      </c>
      <c r="B2" s="39" t="s">
        <v>149</v>
      </c>
      <c r="C2" s="41">
        <v>45074</v>
      </c>
      <c r="D2" s="67" t="s">
        <v>33</v>
      </c>
      <c r="E2" s="68">
        <v>177</v>
      </c>
      <c r="F2" s="68">
        <v>164</v>
      </c>
      <c r="G2" s="68">
        <v>178</v>
      </c>
      <c r="H2" s="68">
        <v>175</v>
      </c>
      <c r="I2" s="68"/>
      <c r="J2" s="68"/>
      <c r="K2" s="69">
        <v>4</v>
      </c>
      <c r="L2" s="69">
        <v>694</v>
      </c>
      <c r="M2" s="70">
        <v>173.5</v>
      </c>
      <c r="N2" s="71">
        <v>2</v>
      </c>
      <c r="O2" s="72">
        <v>175.5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2</v>
      </c>
      <c r="O4" s="11">
        <f>SUM(M4+N4)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I2">
    <cfRule type="top10" dxfId="143" priority="4" rank="1"/>
  </conditionalFormatting>
  <conditionalFormatting sqref="J2">
    <cfRule type="top10" dxfId="142" priority="5" rank="1"/>
  </conditionalFormatting>
  <hyperlinks>
    <hyperlink ref="Q1" location="'National Rankings'!A1" display="Back to Ranking" xr:uid="{E432E2D2-E78D-41C1-8CDA-7FDE670787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310C1F-B98B-41C7-AC57-324258C997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201</vt:i4>
      </vt:variant>
    </vt:vector>
  </HeadingPairs>
  <TitlesOfParts>
    <vt:vector size="201" baseType="lpstr">
      <vt:lpstr>National Rankings</vt:lpstr>
      <vt:lpstr>Alan Gatlin</vt:lpstr>
      <vt:lpstr>Allen Wood</vt:lpstr>
      <vt:lpstr>Andrew Dibartolomeo</vt:lpstr>
      <vt:lpstr>Andy Slade</vt:lpstr>
      <vt:lpstr>Arch Morgan</vt:lpstr>
      <vt:lpstr>Arthur Cole</vt:lpstr>
      <vt:lpstr>Bella Farias</vt:lpstr>
      <vt:lpstr>Benji Matoy</vt:lpstr>
      <vt:lpstr>Bill Dobson</vt:lpstr>
      <vt:lpstr>Bill Kushner</vt:lpstr>
      <vt:lpstr>Bill Meyer</vt:lpstr>
      <vt:lpstr>Bill Poor</vt:lpstr>
      <vt:lpstr>Bill Smith</vt:lpstr>
      <vt:lpstr>Billy Hudson</vt:lpstr>
      <vt:lpstr>Bob Alderman</vt:lpstr>
      <vt:lpstr>Bob Duncan</vt:lpstr>
      <vt:lpstr>Bob Huth</vt:lpstr>
      <vt:lpstr>Bert Farias</vt:lpstr>
      <vt:lpstr>Brad Muller</vt:lpstr>
      <vt:lpstr>Brandon Dubois</vt:lpstr>
      <vt:lpstr>Brandon Hayes</vt:lpstr>
      <vt:lpstr>Brett Cavins</vt:lpstr>
      <vt:lpstr>Brian Vincent</vt:lpstr>
      <vt:lpstr>Bruce Badding</vt:lpstr>
      <vt:lpstr>Bruce Copley</vt:lpstr>
      <vt:lpstr>Carl Griffin</vt:lpstr>
      <vt:lpstr>Carl Turner</vt:lpstr>
      <vt:lpstr>Chance Heath</vt:lpstr>
      <vt:lpstr>Charles Dohring</vt:lpstr>
      <vt:lpstr>Charles Maley</vt:lpstr>
      <vt:lpstr>Charles Mullins</vt:lpstr>
      <vt:lpstr>Charles Span</vt:lpstr>
      <vt:lpstr>Charlie Sinatra</vt:lpstr>
      <vt:lpstr>Chuck Brooks</vt:lpstr>
      <vt:lpstr>Chuck Kinnaird</vt:lpstr>
      <vt:lpstr>Chuck Miller</vt:lpstr>
      <vt:lpstr>Cindy Freeman</vt:lpstr>
      <vt:lpstr>Claudia Escoto</vt:lpstr>
      <vt:lpstr>Clay Cantrell</vt:lpstr>
      <vt:lpstr>Cody Dockery</vt:lpstr>
      <vt:lpstr>Craig Bailey</vt:lpstr>
      <vt:lpstr>CW Parker</vt:lpstr>
      <vt:lpstr>Dale Taft</vt:lpstr>
      <vt:lpstr>Dalton Naquin</vt:lpstr>
      <vt:lpstr>Dan Patchin</vt:lpstr>
      <vt:lpstr>Dana Waxler</vt:lpstr>
      <vt:lpstr>Daniel Henry</vt:lpstr>
      <vt:lpstr>Dave Barney</vt:lpstr>
      <vt:lpstr>Dave Eisenschmied</vt:lpstr>
      <vt:lpstr>Dave Freeman</vt:lpstr>
      <vt:lpstr>David Durrant</vt:lpstr>
      <vt:lpstr>David Ellwood</vt:lpstr>
      <vt:lpstr>David Jennings</vt:lpstr>
      <vt:lpstr>David Joe</vt:lpstr>
      <vt:lpstr>David McGeorge</vt:lpstr>
      <vt:lpstr>David Renfroe</vt:lpstr>
      <vt:lpstr>David Strother</vt:lpstr>
      <vt:lpstr>Dean Dixon</vt:lpstr>
      <vt:lpstr>Dean Irvin</vt:lpstr>
      <vt:lpstr>Dennis Cahill</vt:lpstr>
      <vt:lpstr>Derrick Morgan</vt:lpstr>
      <vt:lpstr>Don Tucker</vt:lpstr>
      <vt:lpstr>Doug Adams</vt:lpstr>
      <vt:lpstr>Doug Depweg</vt:lpstr>
      <vt:lpstr>Drew Johnston</vt:lpstr>
      <vt:lpstr>Emory Viands</vt:lpstr>
      <vt:lpstr>Evan Stapleton</vt:lpstr>
      <vt:lpstr>Evelio McDonald</vt:lpstr>
      <vt:lpstr>Foster Arvin</vt:lpstr>
      <vt:lpstr>Frank Baird</vt:lpstr>
      <vt:lpstr>Frank Sega</vt:lpstr>
      <vt:lpstr>Freddy Geiselbreth</vt:lpstr>
      <vt:lpstr>Gary Hicks</vt:lpstr>
      <vt:lpstr>Geoff Jecman</vt:lpstr>
      <vt:lpstr>Glen Bilyeu</vt:lpstr>
      <vt:lpstr>Glen Dawson</vt:lpstr>
      <vt:lpstr>Glen Dickson</vt:lpstr>
      <vt:lpstr>Greg Smetanko</vt:lpstr>
      <vt:lpstr>Harold Cook</vt:lpstr>
      <vt:lpstr>Heather Johns</vt:lpstr>
      <vt:lpstr>Jack Baker</vt:lpstr>
      <vt:lpstr>Jack Hutchinson</vt:lpstr>
      <vt:lpstr>Jacob Roberts</vt:lpstr>
      <vt:lpstr>Jake Radwanski</vt:lpstr>
      <vt:lpstr>James Freeman</vt:lpstr>
      <vt:lpstr>Jamie Phipps</vt:lpstr>
      <vt:lpstr>Jarrod Morgan</vt:lpstr>
      <vt:lpstr>Jason Potter</vt:lpstr>
      <vt:lpstr>Jason Rasnake</vt:lpstr>
      <vt:lpstr>Jay Fruth</vt:lpstr>
      <vt:lpstr>Jeff Mason</vt:lpstr>
      <vt:lpstr>Jeff Taylor</vt:lpstr>
      <vt:lpstr>Jeff Velazquez</vt:lpstr>
      <vt:lpstr>Jerry Thompson</vt:lpstr>
      <vt:lpstr>Jesse Zwiebel</vt:lpstr>
      <vt:lpstr>Jim Haley</vt:lpstr>
      <vt:lpstr>Jim Peightal</vt:lpstr>
      <vt:lpstr>Jim Riggs</vt:lpstr>
      <vt:lpstr>Jim Stapleton</vt:lpstr>
      <vt:lpstr>Jim Stewart</vt:lpstr>
      <vt:lpstr>Jim Swaringin</vt:lpstr>
      <vt:lpstr>Jody Campbell</vt:lpstr>
      <vt:lpstr>Joe Maley</vt:lpstr>
      <vt:lpstr>Joe Wells</vt:lpstr>
      <vt:lpstr>Joe Yanez</vt:lpstr>
      <vt:lpstr>Joey Patton</vt:lpstr>
      <vt:lpstr>John Herald</vt:lpstr>
      <vt:lpstr>John Hovan</vt:lpstr>
      <vt:lpstr>John Joesph</vt:lpstr>
      <vt:lpstr>John Johnson</vt:lpstr>
      <vt:lpstr>John Mullins</vt:lpstr>
      <vt:lpstr>John Schulze</vt:lpstr>
      <vt:lpstr>John Stapleton</vt:lpstr>
      <vt:lpstr>Johnathan Keller</vt:lpstr>
      <vt:lpstr>Jon Landsaw</vt:lpstr>
      <vt:lpstr>Jon McGeorge</vt:lpstr>
      <vt:lpstr>Josh Crawford</vt:lpstr>
      <vt:lpstr>Juan Iracheta</vt:lpstr>
      <vt:lpstr>Judy Gallion</vt:lpstr>
      <vt:lpstr>Julie Mekolites</vt:lpstr>
      <vt:lpstr>Justin Fortson</vt:lpstr>
      <vt:lpstr>Justin Lowe</vt:lpstr>
      <vt:lpstr>Ken Mix</vt:lpstr>
      <vt:lpstr>Ken Patton</vt:lpstr>
      <vt:lpstr>Keith Hesseling</vt:lpstr>
      <vt:lpstr>Kim Wilson</vt:lpstr>
      <vt:lpstr>Kirby Dahl</vt:lpstr>
      <vt:lpstr>Larry McGill</vt:lpstr>
      <vt:lpstr>Larry Watson</vt:lpstr>
      <vt:lpstr>Luke Helton</vt:lpstr>
      <vt:lpstr>Madilyn Wilson</vt:lpstr>
      <vt:lpstr>Mark Junkins</vt:lpstr>
      <vt:lpstr>Mark Lippi</vt:lpstr>
      <vt:lpstr>Marvin Batliner</vt:lpstr>
      <vt:lpstr>Matt Brown</vt:lpstr>
      <vt:lpstr>Matt Dingle</vt:lpstr>
      <vt:lpstr>Matt Maley</vt:lpstr>
      <vt:lpstr>Matt McConnell</vt:lpstr>
      <vt:lpstr>Matthew Tignor</vt:lpstr>
      <vt:lpstr>Max Muhlenkamp</vt:lpstr>
      <vt:lpstr>Melvin Ferguson</vt:lpstr>
      <vt:lpstr>Michael Miller</vt:lpstr>
      <vt:lpstr>Mike Burns</vt:lpstr>
      <vt:lpstr>Mike Comas</vt:lpstr>
      <vt:lpstr>Mike Freeman</vt:lpstr>
      <vt:lpstr>Mike Patrick</vt:lpstr>
      <vt:lpstr>Nathon Jones</vt:lpstr>
      <vt:lpstr>Neal McPaul</vt:lpstr>
      <vt:lpstr>Nick Palmer</vt:lpstr>
      <vt:lpstr>Patrick Driscoll</vt:lpstr>
      <vt:lpstr>Paul Schray</vt:lpstr>
      <vt:lpstr>Phil Mallegni</vt:lpstr>
      <vt:lpstr>Philip Beekley</vt:lpstr>
      <vt:lpstr>Pitt Connelly</vt:lpstr>
      <vt:lpstr>Randy Brown</vt:lpstr>
      <vt:lpstr>Ray Lydon</vt:lpstr>
      <vt:lpstr>Raymond Stewart</vt:lpstr>
      <vt:lpstr>Rene Melendez</vt:lpstr>
      <vt:lpstr>Rick Eddington</vt:lpstr>
      <vt:lpstr>Rick Korpi</vt:lpstr>
      <vt:lpstr>Robert Benoit II</vt:lpstr>
      <vt:lpstr>Robert Jackson</vt:lpstr>
      <vt:lpstr>Robert Rodriguez</vt:lpstr>
      <vt:lpstr>Robert Tyree</vt:lpstr>
      <vt:lpstr>Rod Weiss</vt:lpstr>
      <vt:lpstr>Roger Foshee</vt:lpstr>
      <vt:lpstr>Roger Snider</vt:lpstr>
      <vt:lpstr>Ron Hradesky</vt:lpstr>
      <vt:lpstr>Ronald Borden</vt:lpstr>
      <vt:lpstr>Rose Albright</vt:lpstr>
      <vt:lpstr>Roycle Joe</vt:lpstr>
      <vt:lpstr>Ryker Stewart</vt:lpstr>
      <vt:lpstr>Samantha Carlin</vt:lpstr>
      <vt:lpstr>Scott Haskins</vt:lpstr>
      <vt:lpstr>Scott Jackson</vt:lpstr>
      <vt:lpstr>Scott Rauch</vt:lpstr>
      <vt:lpstr>Scott Spencer</vt:lpstr>
      <vt:lpstr>Shawn Hudson</vt:lpstr>
      <vt:lpstr>Skip Ducan</vt:lpstr>
      <vt:lpstr>Stan Fitch</vt:lpstr>
      <vt:lpstr>Stan Hall</vt:lpstr>
      <vt:lpstr>Sterling Martin</vt:lpstr>
      <vt:lpstr>Steve Pennington</vt:lpstr>
      <vt:lpstr>Steve Reynolds</vt:lpstr>
      <vt:lpstr>Steve Washock Sr</vt:lpstr>
      <vt:lpstr>Terry Cannon</vt:lpstr>
      <vt:lpstr>Terry Knisley</vt:lpstr>
      <vt:lpstr>TJ Buckley</vt:lpstr>
      <vt:lpstr>Tom Grant</vt:lpstr>
      <vt:lpstr>Tom Muntzinger</vt:lpstr>
      <vt:lpstr>Tom Woebkenberg</vt:lpstr>
      <vt:lpstr>Tommy Fort</vt:lpstr>
      <vt:lpstr>Tony Greenway</vt:lpstr>
      <vt:lpstr>Tony Kavtz</vt:lpstr>
      <vt:lpstr>Tony Washock</vt:lpstr>
      <vt:lpstr>Troy Gibbens</vt:lpstr>
      <vt:lpstr>Vic Severino</vt:lpstr>
      <vt:lpstr>Walter Smith</vt:lpstr>
      <vt:lpstr>Wesley Scott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2023-12-05T20:09:37Z</dcterms:modified>
</cp:coreProperties>
</file>